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55" windowHeight="8190" activeTab="3"/>
  </bookViews>
  <sheets>
    <sheet name="IC" sheetId="1" r:id="rId1"/>
    <sheet name="BS" sheetId="2" r:id="rId2"/>
    <sheet name="SC" sheetId="3" r:id="rId3"/>
    <sheet name="CF" sheetId="4" r:id="rId4"/>
  </sheets>
  <externalReferences>
    <externalReference r:id="rId7"/>
  </externalReferences>
  <definedNames>
    <definedName name="_xlnm.Print_Area" localSheetId="1">'BS'!$A$1:$E$47</definedName>
    <definedName name="_xlnm.Print_Area" localSheetId="3">'CF'!$A$1:$H$60</definedName>
    <definedName name="_xlnm.Print_Area" localSheetId="2">'SC'!$A$1:$L$62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C25" authorId="0">
      <text>
        <r>
          <rPr>
            <b/>
            <sz val="8"/>
            <rFont val="Tahoma"/>
            <family val="0"/>
          </rPr>
          <t>take out link to BS36 in Nov'07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<sst xmlns="http://schemas.openxmlformats.org/spreadsheetml/2006/main" count="127" uniqueCount="100">
  <si>
    <t>ASTINO BERHAD</t>
  </si>
  <si>
    <t xml:space="preserve">Condensed Consolidated Income Statements For </t>
  </si>
  <si>
    <t>(The figures have not been audited)</t>
  </si>
  <si>
    <t>INDIVIDUAL PERIOD</t>
  </si>
  <si>
    <t>CUMULATIVE PERIOD</t>
  </si>
  <si>
    <t>Current Year Quarter</t>
  </si>
  <si>
    <t>Preceding year corresponding quarter</t>
  </si>
  <si>
    <t>Current Year To date</t>
  </si>
  <si>
    <t>Preceding year corresponding period</t>
  </si>
  <si>
    <t>RM'000</t>
  </si>
  <si>
    <t>Revenue</t>
  </si>
  <si>
    <t>Operating Expenses</t>
  </si>
  <si>
    <t>Other Operating Income/(Expenses)</t>
  </si>
  <si>
    <t>Profit from Operations</t>
  </si>
  <si>
    <t>Financial costs</t>
  </si>
  <si>
    <t>Share of profit / (loss) of joint venture</t>
  </si>
  <si>
    <t>Profit before tax</t>
  </si>
  <si>
    <t>Taxation</t>
  </si>
  <si>
    <t>Profit after tax for the period</t>
  </si>
  <si>
    <t>EPS - Basic (sen)</t>
  </si>
  <si>
    <t xml:space="preserve">        - Diluted (sen)</t>
  </si>
  <si>
    <t>(The Condensed Consolidated Income Statements should be read in conjunction with the Annual Financial Report for the year ended 31 July 2007)</t>
  </si>
  <si>
    <t xml:space="preserve">Condensed Consolidated Balance Sheet As At </t>
  </si>
  <si>
    <t>As At</t>
  </si>
  <si>
    <t>31-07-07</t>
  </si>
  <si>
    <t>Property, Plant and Equipment</t>
  </si>
  <si>
    <t>Prepaid lease payment</t>
  </si>
  <si>
    <t>Investment properties</t>
  </si>
  <si>
    <t>Investment in Joint Venture</t>
  </si>
  <si>
    <t>Other Investment</t>
  </si>
  <si>
    <t>Deferred Tax Assets</t>
  </si>
  <si>
    <t>Current Assets</t>
  </si>
  <si>
    <t>Inventories</t>
  </si>
  <si>
    <t>Trade &amp; Other Debtors</t>
  </si>
  <si>
    <t>Cash &amp; Cash Equivalents</t>
  </si>
  <si>
    <t>Current Liabilities</t>
  </si>
  <si>
    <t>Trade &amp; Other Creditors</t>
  </si>
  <si>
    <t>Overdraft &amp; Short Term Borrowings</t>
  </si>
  <si>
    <t>Dividend Declared</t>
  </si>
  <si>
    <t>Net Current Assets</t>
  </si>
  <si>
    <t>Share Capital</t>
  </si>
  <si>
    <t>Treasury shares, at costs</t>
  </si>
  <si>
    <t>Reserves</t>
  </si>
  <si>
    <t>Shareholders' Fund</t>
  </si>
  <si>
    <t>Long Term Liabilities</t>
  </si>
  <si>
    <t>Borrowings</t>
  </si>
  <si>
    <t>Deferred Taxation</t>
  </si>
  <si>
    <t>(The Condensed Consolidated Balance Sheets should be read in conjunction with the Annual Financial Report for the year ended 31 July 2007)</t>
  </si>
  <si>
    <t>CONDENSED CONSOLIDATED STATEMENTS OF CHANGES IN EQUITY FOR</t>
  </si>
  <si>
    <t>Treasury Shares</t>
  </si>
  <si>
    <t>Non-Distributable Reserves</t>
  </si>
  <si>
    <t>Distributable Reserves</t>
  </si>
  <si>
    <t>TOTAL</t>
  </si>
  <si>
    <t>Balance at 1-8-2007</t>
  </si>
  <si>
    <t>Effect of adopting FRS 2</t>
  </si>
  <si>
    <t xml:space="preserve">Effect of adopting FRS 3 </t>
  </si>
  <si>
    <t>Adjusted Balance at 1-8-2007</t>
  </si>
  <si>
    <t>Purchase of treasury shares</t>
  </si>
  <si>
    <t>Net Profit for the period</t>
  </si>
  <si>
    <t>Dividend paid</t>
  </si>
  <si>
    <t>Share options exercised</t>
  </si>
  <si>
    <t>Balance at 1-8-2006</t>
  </si>
  <si>
    <t>Amortisation</t>
  </si>
  <si>
    <t xml:space="preserve">Bonus issue </t>
  </si>
  <si>
    <t>(The Condensed Consolidated Statement of Changes in Equity should be read in conjunction  with the Annual Financial Report for the year ended 31 July 2007)</t>
  </si>
  <si>
    <t xml:space="preserve">CONDENSED CONSOLIDATED CASH FLOW STATEMENT FOR </t>
  </si>
  <si>
    <t>Adjustments for non-cash flow items:-</t>
  </si>
  <si>
    <t xml:space="preserve"> </t>
  </si>
  <si>
    <t>Non-cash items</t>
  </si>
  <si>
    <t xml:space="preserve">Non-operating items </t>
  </si>
  <si>
    <t>Operating profit before changes in working capital</t>
  </si>
  <si>
    <t xml:space="preserve">Changes in working capital </t>
  </si>
  <si>
    <t xml:space="preserve">Net changes in current assets </t>
  </si>
  <si>
    <t>Net changes in current liabilities</t>
  </si>
  <si>
    <t>Tax paid</t>
  </si>
  <si>
    <t>Investing Activities</t>
  </si>
  <si>
    <t xml:space="preserve">       - Equity investments</t>
  </si>
  <si>
    <t xml:space="preserve">       - Treasury shares</t>
  </si>
  <si>
    <t xml:space="preserve">       - Other investments</t>
  </si>
  <si>
    <t xml:space="preserve">       - Interest received</t>
  </si>
  <si>
    <t>Net Cash Flows Used In Investing Activities</t>
  </si>
  <si>
    <t>Financing activities</t>
  </si>
  <si>
    <t xml:space="preserve">      - Bank Borrowings</t>
  </si>
  <si>
    <t xml:space="preserve">      - Proceeds from issued of shares net of listing expenses</t>
  </si>
  <si>
    <t xml:space="preserve">      - Dividend paid</t>
  </si>
  <si>
    <t xml:space="preserve">      - Interest paid</t>
  </si>
  <si>
    <t>Net Cash Flows From Financing Activities</t>
  </si>
  <si>
    <t>Net Change In Cash &amp; Cash Equivalents</t>
  </si>
  <si>
    <t>Cash &amp; Cash Equivalents At Beginning Of Year</t>
  </si>
  <si>
    <t>Cash &amp; Cash Equivalents At End Of Period</t>
  </si>
  <si>
    <t>(The Condensed Consolidated Cash Flow Statement should be read in conjunction with the Annual Financial Report for the year ended 31 July 2007)</t>
  </si>
  <si>
    <t>The Second Quarter Ended 31 January 2008</t>
  </si>
  <si>
    <t>31-01-08</t>
  </si>
  <si>
    <t>31 January 2008</t>
  </si>
  <si>
    <t>Provison of staff costs</t>
  </si>
  <si>
    <t>Balance at 31-01-2008</t>
  </si>
  <si>
    <t>Balance at 31-01-2007</t>
  </si>
  <si>
    <t>6 MONTHS ENDED</t>
  </si>
  <si>
    <t>Cash Generated From / (Used In) Operation</t>
  </si>
  <si>
    <t>Net Cash Flows Generated From / (Used In) Operating Activities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</si>
</sst>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0.0%"/>
    <numFmt numFmtId="170" formatCode="_(* #,##0.0_);_(* \(#,##0.0\);_(* &quot;-&quot;?_);_(@_)"/>
    <numFmt numFmtId="171" formatCode="0.000"/>
    <numFmt numFmtId="172" formatCode="[$-409]dddd\,\ mmmm\ dd\,\ yyyy"/>
    <numFmt numFmtId="173" formatCode="[$-409]d\-mmm\-yyyy;@"/>
    <numFmt numFmtId="174" formatCode="[$-409]d\-mmm\-yy;@"/>
    <numFmt numFmtId="175" formatCode="#,##0.0_);\(#,##0.0\)"/>
    <numFmt numFmtId="176" formatCode="#,##0.0"/>
    <numFmt numFmtId="177" formatCode="_(* #,##0.0000000000_);_(* \(#,##0.0000000000\);_(* &quot;-&quot;??????????_);_(@_)"/>
    <numFmt numFmtId="178" formatCode="_(* #,##0.00000_);_(* \(#,##0.00000\);_(* &quot;-&quot;??_);_(@_)"/>
    <numFmt numFmtId="179" formatCode="_(* #,##0.00000_);_(* \(#,##0.00000\);_(* &quot;-&quot;?????_);_(@_)"/>
    <numFmt numFmtId="180" formatCode="#,##0.000_);\(#,##0.000\)"/>
    <numFmt numFmtId="181" formatCode="#,##0.0000_);\(#,##0.0000\)"/>
    <numFmt numFmtId="182" formatCode="#,##0.00000_);\(#,##0.00000\)"/>
    <numFmt numFmtId="183" formatCode="00000"/>
    <numFmt numFmtId="184" formatCode="[$-F800]dddd\,\ mmmm\ dd\,\ yyyy"/>
    <numFmt numFmtId="185" formatCode="[$-409]mmmm\ d\,\ yyyy;@"/>
    <numFmt numFmtId="186" formatCode="[$-409]h:mm:ss\ AM/PM"/>
    <numFmt numFmtId="187" formatCode="_(* #,##0.0000_);_(* \(#,##0.0000\);_(* &quot;-&quot;????_);_(@_)"/>
    <numFmt numFmtId="188" formatCode="0.0000"/>
    <numFmt numFmtId="189" formatCode="[$-409]d/mmm/yy;@"/>
    <numFmt numFmtId="190" formatCode="&quot;RM&quot;#,##0_);\(&quot;RM&quot;#,##0\)"/>
    <numFmt numFmtId="191" formatCode="&quot;RM&quot;#,##0_);[Red]\(&quot;RM&quot;#,##0\)"/>
    <numFmt numFmtId="192" formatCode="&quot;RM&quot;#,##0.00_);\(&quot;RM&quot;#,##0.00\)"/>
    <numFmt numFmtId="193" formatCode="&quot;RM&quot;#,##0.00_);[Red]\(&quot;RM&quot;#,##0.00\)"/>
    <numFmt numFmtId="194" formatCode="_(&quot;RM&quot;* #,##0_);_(&quot;RM&quot;* \(#,##0\);_(&quot;RM&quot;* &quot;-&quot;_);_(@_)"/>
    <numFmt numFmtId="195" formatCode="_(&quot;RM&quot;* #,##0.00_);_(&quot;RM&quot;* \(#,##0.00\);_(&quot;RM&quot;* &quot;-&quot;??_);_(@_)"/>
    <numFmt numFmtId="196" formatCode="mm/dd/yy"/>
    <numFmt numFmtId="197" formatCode="0.0;[Red]0.0"/>
    <numFmt numFmtId="198" formatCode="#,##0.0;[Red]#,##0.0"/>
    <numFmt numFmtId="199" formatCode="#,##0.00;[Red]#,##0.00"/>
    <numFmt numFmtId="200" formatCode="mmm\-yyyy"/>
    <numFmt numFmtId="201" formatCode="#,##0.000"/>
    <numFmt numFmtId="202" formatCode="#,##0.0000"/>
    <numFmt numFmtId="203" formatCode="#,##0.00000"/>
    <numFmt numFmtId="204" formatCode="#,##0.000000"/>
    <numFmt numFmtId="205" formatCode="#,##0.0000000"/>
    <numFmt numFmtId="206" formatCode="mmm/yyyy"/>
    <numFmt numFmtId="207" formatCode="_(* #,##0.00_);_(* \-#,##0.00;_(* &quot;&quot;&quot;&quot;??_);_(@_)"/>
  </numFmts>
  <fonts count="15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8"/>
      <name val="Tahoma"/>
      <family val="0"/>
    </font>
    <font>
      <sz val="8"/>
      <name val="Tahoma"/>
      <family val="0"/>
    </font>
    <font>
      <b/>
      <sz val="16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Fill="1" applyAlignment="1" quotePrefix="1">
      <alignment horizontal="center" vertical="center" wrapText="1"/>
    </xf>
    <xf numFmtId="14" fontId="5" fillId="0" borderId="0" xfId="0" applyNumberFormat="1" applyFont="1" applyFill="1" applyAlignment="1" quotePrefix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5" fillId="0" borderId="0" xfId="0" applyNumberFormat="1" applyFont="1" applyFill="1" applyAlignment="1">
      <alignment horizontal="center" vertical="center"/>
    </xf>
    <xf numFmtId="165" fontId="0" fillId="0" borderId="0" xfId="15" applyNumberFormat="1" applyFont="1" applyFill="1" applyAlignment="1">
      <alignment vertical="center"/>
    </xf>
    <xf numFmtId="165" fontId="0" fillId="0" borderId="0" xfId="15" applyNumberFormat="1" applyFont="1" applyAlignment="1">
      <alignment vertical="center"/>
    </xf>
    <xf numFmtId="165" fontId="0" fillId="0" borderId="0" xfId="15" applyNumberFormat="1" applyAlignment="1">
      <alignment vertical="center"/>
    </xf>
    <xf numFmtId="165" fontId="0" fillId="0" borderId="0" xfId="15" applyNumberFormat="1" applyFill="1" applyAlignment="1">
      <alignment vertical="center"/>
    </xf>
    <xf numFmtId="165" fontId="0" fillId="0" borderId="1" xfId="15" applyNumberFormat="1" applyFill="1" applyBorder="1" applyAlignment="1">
      <alignment vertical="center"/>
    </xf>
    <xf numFmtId="165" fontId="0" fillId="0" borderId="0" xfId="15" applyNumberFormat="1" applyBorder="1" applyAlignment="1">
      <alignment vertical="center"/>
    </xf>
    <xf numFmtId="165" fontId="0" fillId="0" borderId="1" xfId="15" applyNumberFormat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165" fontId="0" fillId="0" borderId="2" xfId="15" applyNumberFormat="1" applyFill="1" applyBorder="1" applyAlignment="1">
      <alignment vertical="center"/>
    </xf>
    <xf numFmtId="165" fontId="0" fillId="0" borderId="2" xfId="15" applyNumberFormat="1" applyBorder="1" applyAlignment="1">
      <alignment vertical="center"/>
    </xf>
    <xf numFmtId="0" fontId="0" fillId="0" borderId="0" xfId="0" applyFont="1" applyFill="1" applyAlignment="1">
      <alignment vertical="center"/>
    </xf>
    <xf numFmtId="166" fontId="0" fillId="0" borderId="3" xfId="15" applyNumberFormat="1" applyFont="1" applyFill="1" applyBorder="1" applyAlignment="1">
      <alignment horizontal="right" vertical="center"/>
    </xf>
    <xf numFmtId="39" fontId="0" fillId="0" borderId="0" xfId="15" applyNumberFormat="1" applyFont="1" applyFill="1" applyBorder="1" applyAlignment="1">
      <alignment horizontal="right" vertical="center"/>
    </xf>
    <xf numFmtId="165" fontId="0" fillId="0" borderId="0" xfId="15" applyNumberFormat="1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9" fontId="0" fillId="0" borderId="0" xfId="15" applyNumberFormat="1" applyFont="1" applyFill="1" applyBorder="1" applyAlignment="1">
      <alignment horizontal="right"/>
    </xf>
    <xf numFmtId="165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1" fontId="0" fillId="0" borderId="0" xfId="15" applyNumberFormat="1" applyFont="1" applyBorder="1" applyAlignment="1">
      <alignment horizontal="right"/>
    </xf>
    <xf numFmtId="39" fontId="0" fillId="0" borderId="0" xfId="15" applyNumberFormat="1" applyFont="1" applyBorder="1" applyAlignment="1">
      <alignment horizontal="right"/>
    </xf>
    <xf numFmtId="165" fontId="0" fillId="0" borderId="0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Alignment="1">
      <alignment horizontal="justify"/>
    </xf>
    <xf numFmtId="165" fontId="0" fillId="0" borderId="0" xfId="15" applyNumberForma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73" fontId="4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165" fontId="0" fillId="0" borderId="0" xfId="0" applyNumberFormat="1" applyBorder="1" applyAlignment="1">
      <alignment/>
    </xf>
    <xf numFmtId="165" fontId="0" fillId="0" borderId="4" xfId="15" applyNumberFormat="1" applyBorder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ill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165" fontId="11" fillId="0" borderId="0" xfId="15" applyNumberFormat="1" applyFont="1" applyAlignment="1">
      <alignment horizont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165" fontId="10" fillId="0" borderId="0" xfId="15" applyNumberFormat="1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/>
    </xf>
    <xf numFmtId="14" fontId="12" fillId="0" borderId="0" xfId="0" applyNumberFormat="1" applyFont="1" applyAlignment="1" quotePrefix="1">
      <alignment horizontal="left"/>
    </xf>
    <xf numFmtId="165" fontId="10" fillId="0" borderId="0" xfId="0" applyNumberFormat="1" applyFont="1" applyBorder="1" applyAlignment="1">
      <alignment/>
    </xf>
    <xf numFmtId="165" fontId="10" fillId="0" borderId="5" xfId="15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165" fontId="10" fillId="0" borderId="0" xfId="15" applyNumberFormat="1" applyFont="1" applyBorder="1" applyAlignment="1">
      <alignment horizontal="center"/>
    </xf>
    <xf numFmtId="0" fontId="10" fillId="0" borderId="0" xfId="0" applyFont="1" applyAlignment="1">
      <alignment/>
    </xf>
    <xf numFmtId="165" fontId="10" fillId="0" borderId="2" xfId="15" applyNumberFormat="1" applyFont="1" applyBorder="1" applyAlignment="1">
      <alignment horizontal="center"/>
    </xf>
    <xf numFmtId="165" fontId="10" fillId="0" borderId="0" xfId="15" applyNumberFormat="1" applyFont="1" applyBorder="1" applyAlignment="1">
      <alignment/>
    </xf>
    <xf numFmtId="165" fontId="10" fillId="0" borderId="0" xfId="15" applyNumberFormat="1" applyFont="1" applyFill="1" applyBorder="1" applyAlignment="1">
      <alignment/>
    </xf>
    <xf numFmtId="14" fontId="12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4" fillId="0" borderId="0" xfId="15" applyNumberFormat="1" applyFont="1" applyBorder="1" applyAlignment="1">
      <alignment horizontal="center"/>
    </xf>
    <xf numFmtId="14" fontId="4" fillId="0" borderId="0" xfId="15" applyNumberFormat="1" applyFont="1" applyFill="1" applyBorder="1" applyAlignment="1" quotePrefix="1">
      <alignment horizontal="center"/>
    </xf>
    <xf numFmtId="165" fontId="0" fillId="0" borderId="0" xfId="15" applyNumberFormat="1" applyFont="1" applyBorder="1" applyAlignment="1">
      <alignment/>
    </xf>
    <xf numFmtId="165" fontId="0" fillId="0" borderId="0" xfId="15" applyNumberFormat="1" applyFont="1" applyFill="1" applyBorder="1" applyAlignment="1">
      <alignment/>
    </xf>
    <xf numFmtId="165" fontId="0" fillId="0" borderId="0" xfId="15" applyNumberFormat="1" applyFont="1" applyFill="1" applyAlignment="1">
      <alignment/>
    </xf>
    <xf numFmtId="165" fontId="0" fillId="0" borderId="1" xfId="15" applyNumberFormat="1" applyFont="1" applyFill="1" applyBorder="1" applyAlignment="1">
      <alignment/>
    </xf>
    <xf numFmtId="165" fontId="0" fillId="0" borderId="6" xfId="15" applyNumberFormat="1" applyFont="1" applyFill="1" applyBorder="1" applyAlignment="1">
      <alignment/>
    </xf>
    <xf numFmtId="165" fontId="0" fillId="0" borderId="6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  <xf numFmtId="165" fontId="0" fillId="0" borderId="4" xfId="15" applyNumberFormat="1" applyFont="1" applyFill="1" applyBorder="1" applyAlignment="1">
      <alignment/>
    </xf>
    <xf numFmtId="165" fontId="0" fillId="0" borderId="4" xfId="15" applyNumberFormat="1" applyFont="1" applyBorder="1" applyAlignment="1">
      <alignment/>
    </xf>
    <xf numFmtId="165" fontId="0" fillId="0" borderId="7" xfId="15" applyNumberFormat="1" applyFont="1" applyFill="1" applyBorder="1" applyAlignment="1">
      <alignment/>
    </xf>
    <xf numFmtId="165" fontId="0" fillId="0" borderId="7" xfId="15" applyNumberFormat="1" applyFont="1" applyBorder="1" applyAlignment="1">
      <alignment/>
    </xf>
    <xf numFmtId="165" fontId="0" fillId="0" borderId="8" xfId="15" applyNumberFormat="1" applyFont="1" applyFill="1" applyBorder="1" applyAlignment="1">
      <alignment/>
    </xf>
    <xf numFmtId="165" fontId="0" fillId="0" borderId="8" xfId="15" applyNumberFormat="1" applyFont="1" applyBorder="1" applyAlignment="1">
      <alignment/>
    </xf>
    <xf numFmtId="165" fontId="0" fillId="0" borderId="9" xfId="15" applyNumberFormat="1" applyFont="1" applyFill="1" applyBorder="1" applyAlignment="1">
      <alignment/>
    </xf>
    <xf numFmtId="165" fontId="0" fillId="0" borderId="9" xfId="15" applyNumberFormat="1" applyFont="1" applyBorder="1" applyAlignment="1">
      <alignment/>
    </xf>
    <xf numFmtId="165" fontId="0" fillId="0" borderId="2" xfId="15" applyNumberFormat="1" applyFont="1" applyFill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Alignment="1">
      <alignment wrapText="1"/>
    </xf>
    <xf numFmtId="165" fontId="13" fillId="0" borderId="0" xfId="15" applyNumberFormat="1" applyFont="1" applyAlignment="1">
      <alignment horizontal="right"/>
    </xf>
    <xf numFmtId="166" fontId="0" fillId="0" borderId="10" xfId="15" applyNumberFormat="1" applyFont="1" applyFill="1" applyBorder="1" applyAlignment="1">
      <alignment horizontal="right"/>
    </xf>
    <xf numFmtId="165" fontId="10" fillId="0" borderId="0" xfId="15" applyNumberFormat="1" applyFont="1" applyFill="1" applyAlignment="1">
      <alignment horizontal="center"/>
    </xf>
    <xf numFmtId="165" fontId="10" fillId="0" borderId="0" xfId="15" applyNumberFormat="1" applyFont="1" applyFill="1" applyBorder="1" applyAlignment="1">
      <alignment horizontal="center"/>
    </xf>
    <xf numFmtId="165" fontId="4" fillId="0" borderId="0" xfId="15" applyNumberFormat="1" applyFont="1" applyFill="1" applyBorder="1" applyAlignment="1" quotePrefix="1">
      <alignment horizontal="center"/>
    </xf>
    <xf numFmtId="165" fontId="4" fillId="0" borderId="0" xfId="15" applyNumberFormat="1" applyFont="1" applyFill="1" applyBorder="1" applyAlignment="1">
      <alignment horizontal="center"/>
    </xf>
    <xf numFmtId="0" fontId="4" fillId="0" borderId="0" xfId="0" applyFont="1" applyBorder="1" applyAlignment="1" quotePrefix="1">
      <alignment horizont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5" fontId="10" fillId="0" borderId="0" xfId="15" applyNumberFormat="1" applyFont="1" applyAlignment="1">
      <alignment horizontal="center" wrapText="1"/>
    </xf>
    <xf numFmtId="165" fontId="9" fillId="0" borderId="0" xfId="15" applyNumberFormat="1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5" fontId="10" fillId="0" borderId="0" xfId="15" applyNumberFormat="1" applyFont="1" applyBorder="1" applyAlignment="1">
      <alignment horizontal="center" vertical="top" wrapText="1"/>
    </xf>
    <xf numFmtId="165" fontId="10" fillId="0" borderId="0" xfId="15" applyNumberFormat="1" applyFont="1" applyAlignment="1">
      <alignment horizontal="center" vertical="center" wrapText="1"/>
    </xf>
    <xf numFmtId="165" fontId="10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5" fontId="4" fillId="0" borderId="0" xfId="15" applyNumberFormat="1" applyFont="1" applyBorder="1" applyAlignment="1">
      <alignment horizontal="center" wrapText="1"/>
    </xf>
    <xf numFmtId="0" fontId="4" fillId="0" borderId="0" xfId="15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net\LOCALS~1\Temp\Ann%200108-REV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-P&amp;L"/>
      <sheetName val="Announcement-BS"/>
      <sheetName val="P&amp;L 3Q"/>
      <sheetName val="ANN-CF"/>
      <sheetName val="Ann-SC"/>
      <sheetName val="summary"/>
      <sheetName val="P&amp;L-1Q"/>
      <sheetName val="Cash flow"/>
      <sheetName val="P&amp;L"/>
      <sheetName val="BS"/>
      <sheetName val="NTBS"/>
      <sheetName val="Adj"/>
      <sheetName val="IC Balances"/>
      <sheetName val="jv"/>
      <sheetName val="COC"/>
      <sheetName val="capital commitment"/>
      <sheetName val="CGuarantee"/>
    </sheetNames>
    <sheetDataSet>
      <sheetData sheetId="0">
        <row r="3">
          <cell r="A3" t="str">
            <v>The Second Quarter Ended 31 January 2008</v>
          </cell>
        </row>
        <row r="8">
          <cell r="B8" t="str">
            <v>31-01-08</v>
          </cell>
          <cell r="D8">
            <v>39113</v>
          </cell>
        </row>
        <row r="19">
          <cell r="F19">
            <v>8950.111203555052</v>
          </cell>
        </row>
      </sheetData>
      <sheetData sheetId="1">
        <row r="1">
          <cell r="A1" t="str">
            <v>ASTINO BERHAD</v>
          </cell>
        </row>
        <row r="8">
          <cell r="C8" t="str">
            <v>31-01-08</v>
          </cell>
        </row>
        <row r="36">
          <cell r="C36">
            <v>-2217.44662</v>
          </cell>
        </row>
      </sheetData>
      <sheetData sheetId="3">
        <row r="7">
          <cell r="E7" t="str">
            <v>6 MONTHS ENDED</v>
          </cell>
        </row>
      </sheetData>
      <sheetData sheetId="8">
        <row r="70">
          <cell r="O70">
            <v>0</v>
          </cell>
        </row>
      </sheetData>
      <sheetData sheetId="9">
        <row r="49">
          <cell r="N49">
            <v>65563625</v>
          </cell>
          <cell r="O49">
            <v>65398000</v>
          </cell>
        </row>
        <row r="51">
          <cell r="N51">
            <v>1729269</v>
          </cell>
          <cell r="O51">
            <v>1712019</v>
          </cell>
        </row>
        <row r="53">
          <cell r="N53">
            <v>602390.46</v>
          </cell>
          <cell r="O53">
            <v>452967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view="pageBreakPreview" zoomScale="75" zoomScaleNormal="75" zoomScaleSheetLayoutView="75" workbookViewId="0" topLeftCell="A13">
      <selection activeCell="L25" sqref="L25"/>
    </sheetView>
  </sheetViews>
  <sheetFormatPr defaultColWidth="9.00390625" defaultRowHeight="15.75"/>
  <cols>
    <col min="1" max="1" width="41.25390625" style="0" customWidth="1"/>
    <col min="2" max="2" width="10.25390625" style="0" customWidth="1"/>
    <col min="3" max="3" width="1.875" style="0" customWidth="1"/>
    <col min="4" max="4" width="13.375" style="0" customWidth="1"/>
    <col min="5" max="5" width="1.875" style="0" customWidth="1"/>
    <col min="6" max="6" width="10.25390625" style="0" customWidth="1"/>
    <col min="7" max="7" width="1.875" style="0" customWidth="1"/>
    <col min="8" max="8" width="15.00390625" style="0" customWidth="1"/>
  </cols>
  <sheetData>
    <row r="1" spans="1:8" s="2" customFormat="1" ht="26.25" customHeight="1">
      <c r="A1" s="109" t="s">
        <v>0</v>
      </c>
      <c r="B1" s="109"/>
      <c r="C1" s="109"/>
      <c r="D1" s="109"/>
      <c r="E1" s="109"/>
      <c r="F1" s="109"/>
      <c r="G1" s="109"/>
      <c r="H1" s="109"/>
    </row>
    <row r="2" spans="1:8" s="2" customFormat="1" ht="26.25" customHeight="1">
      <c r="A2" s="110" t="s">
        <v>1</v>
      </c>
      <c r="B2" s="110"/>
      <c r="C2" s="110"/>
      <c r="D2" s="110"/>
      <c r="E2" s="110"/>
      <c r="F2" s="110"/>
      <c r="G2" s="110"/>
      <c r="H2" s="110"/>
    </row>
    <row r="3" spans="1:8" s="2" customFormat="1" ht="26.25" customHeight="1">
      <c r="A3" s="110" t="s">
        <v>91</v>
      </c>
      <c r="B3" s="110"/>
      <c r="C3" s="110"/>
      <c r="D3" s="110"/>
      <c r="E3" s="110"/>
      <c r="F3" s="110"/>
      <c r="G3" s="110"/>
      <c r="H3" s="110"/>
    </row>
    <row r="4" spans="1:8" s="2" customFormat="1" ht="26.25" customHeight="1">
      <c r="A4" s="111" t="s">
        <v>2</v>
      </c>
      <c r="B4" s="111"/>
      <c r="C4" s="111"/>
      <c r="D4" s="111"/>
      <c r="E4" s="111"/>
      <c r="F4" s="111"/>
      <c r="G4" s="111"/>
      <c r="H4" s="111"/>
    </row>
    <row r="5" spans="2:8" s="2" customFormat="1" ht="26.25" customHeight="1">
      <c r="B5" s="61"/>
      <c r="C5" s="61"/>
      <c r="D5" s="61"/>
      <c r="E5" s="61"/>
      <c r="F5" s="61"/>
      <c r="G5" s="8"/>
      <c r="H5" s="8"/>
    </row>
    <row r="6" spans="2:8" s="2" customFormat="1" ht="26.25" customHeight="1">
      <c r="B6" s="108" t="s">
        <v>3</v>
      </c>
      <c r="C6" s="108"/>
      <c r="D6" s="108"/>
      <c r="E6" s="61"/>
      <c r="F6" s="108" t="s">
        <v>4</v>
      </c>
      <c r="G6" s="108"/>
      <c r="H6" s="108"/>
    </row>
    <row r="7" spans="2:8" s="2" customFormat="1" ht="49.5" customHeight="1">
      <c r="B7" s="7" t="s">
        <v>5</v>
      </c>
      <c r="C7" s="7"/>
      <c r="D7" s="7" t="s">
        <v>6</v>
      </c>
      <c r="E7" s="7"/>
      <c r="F7" s="7" t="s">
        <v>7</v>
      </c>
      <c r="G7" s="8"/>
      <c r="H7" s="7" t="s">
        <v>8</v>
      </c>
    </row>
    <row r="8" spans="2:8" s="2" customFormat="1" ht="18.75" customHeight="1">
      <c r="B8" s="5" t="s">
        <v>92</v>
      </c>
      <c r="C8" s="7"/>
      <c r="D8" s="5">
        <v>39113</v>
      </c>
      <c r="E8" s="6"/>
      <c r="F8" s="7" t="str">
        <f>+B8</f>
        <v>31-01-08</v>
      </c>
      <c r="G8" s="8"/>
      <c r="H8" s="9">
        <f>+D8:D8</f>
        <v>39113</v>
      </c>
    </row>
    <row r="9" spans="2:8" s="2" customFormat="1" ht="19.5" customHeight="1">
      <c r="B9" s="7" t="s">
        <v>9</v>
      </c>
      <c r="C9" s="7"/>
      <c r="D9" s="7" t="s">
        <v>9</v>
      </c>
      <c r="E9" s="7"/>
      <c r="F9" s="7" t="s">
        <v>9</v>
      </c>
      <c r="G9" s="8"/>
      <c r="H9" s="7" t="s">
        <v>9</v>
      </c>
    </row>
    <row r="10" spans="2:6" s="2" customFormat="1" ht="19.5" customHeight="1">
      <c r="B10" s="7"/>
      <c r="C10" s="4"/>
      <c r="F10" s="7"/>
    </row>
    <row r="11" spans="1:8" s="2" customFormat="1" ht="35.25" customHeight="1">
      <c r="A11" s="2" t="s">
        <v>10</v>
      </c>
      <c r="B11" s="10">
        <v>89328.06783000003</v>
      </c>
      <c r="C11" s="11"/>
      <c r="D11" s="12">
        <v>72872</v>
      </c>
      <c r="E11" s="12"/>
      <c r="F11" s="10">
        <v>169083.91578</v>
      </c>
      <c r="G11" s="12"/>
      <c r="H11" s="12">
        <v>136685</v>
      </c>
    </row>
    <row r="12" spans="1:8" s="2" customFormat="1" ht="35.25" customHeight="1">
      <c r="A12" s="2" t="s">
        <v>11</v>
      </c>
      <c r="B12" s="13">
        <v>-81652.45733491748</v>
      </c>
      <c r="C12" s="12"/>
      <c r="D12" s="12">
        <v>-66130</v>
      </c>
      <c r="E12" s="12"/>
      <c r="F12" s="13">
        <v>-156088.6987549175</v>
      </c>
      <c r="G12" s="12"/>
      <c r="H12" s="12">
        <v>-122991</v>
      </c>
    </row>
    <row r="13" spans="1:8" s="2" customFormat="1" ht="35.25" customHeight="1">
      <c r="A13" s="2" t="s">
        <v>12</v>
      </c>
      <c r="B13" s="14">
        <v>280.25604</v>
      </c>
      <c r="C13" s="15"/>
      <c r="D13" s="16">
        <v>553</v>
      </c>
      <c r="E13" s="12"/>
      <c r="F13" s="14">
        <v>440.81887</v>
      </c>
      <c r="G13" s="12"/>
      <c r="H13" s="16">
        <v>642</v>
      </c>
    </row>
    <row r="14" spans="1:8" s="2" customFormat="1" ht="35.25" customHeight="1">
      <c r="A14" s="2" t="s">
        <v>13</v>
      </c>
      <c r="B14" s="13">
        <v>7955.866535082558</v>
      </c>
      <c r="C14" s="12"/>
      <c r="D14" s="12">
        <v>7295</v>
      </c>
      <c r="E14" s="12"/>
      <c r="F14" s="13">
        <v>13436.035895082512</v>
      </c>
      <c r="G14" s="12"/>
      <c r="H14" s="12">
        <v>14336</v>
      </c>
    </row>
    <row r="15" spans="1:8" s="2" customFormat="1" ht="35.25" customHeight="1">
      <c r="A15" s="2" t="s">
        <v>14</v>
      </c>
      <c r="B15" s="17">
        <v>-874.0206800000001</v>
      </c>
      <c r="C15" s="15"/>
      <c r="D15" s="15">
        <v>-476</v>
      </c>
      <c r="E15" s="12"/>
      <c r="F15" s="17">
        <v>-1676.7830900000001</v>
      </c>
      <c r="G15" s="12"/>
      <c r="H15" s="15">
        <v>-932</v>
      </c>
    </row>
    <row r="16" spans="1:8" s="2" customFormat="1" ht="35.25" customHeight="1">
      <c r="A16" s="2" t="s">
        <v>15</v>
      </c>
      <c r="B16" s="14">
        <v>-6.8437878293720305</v>
      </c>
      <c r="C16" s="15"/>
      <c r="D16" s="16">
        <v>-23</v>
      </c>
      <c r="E16" s="15"/>
      <c r="F16" s="14">
        <v>-13.449430935282013</v>
      </c>
      <c r="G16" s="15"/>
      <c r="H16" s="16">
        <v>-7</v>
      </c>
    </row>
    <row r="17" spans="1:8" s="2" customFormat="1" ht="35.25" customHeight="1">
      <c r="A17" s="2" t="s">
        <v>16</v>
      </c>
      <c r="B17" s="13">
        <v>7075.002067253186</v>
      </c>
      <c r="C17" s="12"/>
      <c r="D17" s="12">
        <v>6796</v>
      </c>
      <c r="E17" s="12"/>
      <c r="F17" s="13">
        <v>11745.80337414723</v>
      </c>
      <c r="G17" s="12"/>
      <c r="H17" s="12">
        <v>13397</v>
      </c>
    </row>
    <row r="18" spans="1:8" s="2" customFormat="1" ht="35.25" customHeight="1">
      <c r="A18" s="2" t="s">
        <v>17</v>
      </c>
      <c r="B18" s="14">
        <v>-1772.1299879537241</v>
      </c>
      <c r="C18" s="15"/>
      <c r="D18" s="16">
        <v>-1465</v>
      </c>
      <c r="E18" s="12"/>
      <c r="F18" s="14">
        <v>-2795.6921705921777</v>
      </c>
      <c r="G18" s="12"/>
      <c r="H18" s="16">
        <v>-3111</v>
      </c>
    </row>
    <row r="19" spans="1:8" s="2" customFormat="1" ht="35.25" customHeight="1" thickBot="1">
      <c r="A19" s="2" t="s">
        <v>18</v>
      </c>
      <c r="B19" s="18">
        <v>5302.872079299463</v>
      </c>
      <c r="C19" s="15"/>
      <c r="D19" s="19">
        <v>5331</v>
      </c>
      <c r="E19" s="15"/>
      <c r="F19" s="18">
        <v>8950.111203555052</v>
      </c>
      <c r="G19" s="15"/>
      <c r="H19" s="19">
        <v>10286</v>
      </c>
    </row>
    <row r="20" spans="2:8" s="2" customFormat="1" ht="24" customHeight="1" thickTop="1">
      <c r="B20" s="17"/>
      <c r="C20" s="15"/>
      <c r="D20" s="15"/>
      <c r="E20" s="15"/>
      <c r="F20" s="17"/>
      <c r="H20" s="15"/>
    </row>
    <row r="21" spans="1:8" s="2" customFormat="1" ht="35.25" customHeight="1" thickBot="1">
      <c r="A21" s="20" t="s">
        <v>19</v>
      </c>
      <c r="B21" s="21">
        <v>4.148302034337874</v>
      </c>
      <c r="C21" s="22"/>
      <c r="D21" s="21">
        <v>4.235</v>
      </c>
      <c r="E21" s="23"/>
      <c r="F21" s="21">
        <v>7.001444492351851</v>
      </c>
      <c r="G21" s="24"/>
      <c r="H21" s="21">
        <v>8.171</v>
      </c>
    </row>
    <row r="22" spans="1:8" s="27" customFormat="1" ht="35.25" customHeight="1" thickBot="1" thickTop="1">
      <c r="A22" s="20" t="s">
        <v>20</v>
      </c>
      <c r="B22" s="102">
        <v>4.061367013364637</v>
      </c>
      <c r="C22" s="25"/>
      <c r="D22" s="102">
        <v>4.235</v>
      </c>
      <c r="E22" s="26"/>
      <c r="F22" s="102">
        <v>6.8547168146786115</v>
      </c>
      <c r="H22" s="102">
        <v>8.171</v>
      </c>
    </row>
    <row r="23" spans="1:8" s="32" customFormat="1" ht="35.25" customHeight="1" thickTop="1">
      <c r="A23" s="24"/>
      <c r="B23" s="28"/>
      <c r="C23" s="29"/>
      <c r="D23" s="30"/>
      <c r="E23" s="30"/>
      <c r="F23" s="29"/>
      <c r="G23" s="31"/>
      <c r="H23" s="31"/>
    </row>
    <row r="24" spans="1:8" ht="26.25" customHeight="1">
      <c r="A24" s="32"/>
      <c r="B24" s="33"/>
      <c r="C24" s="34"/>
      <c r="D24" s="33"/>
      <c r="E24" s="34"/>
      <c r="F24" s="33"/>
      <c r="G24" s="32"/>
      <c r="H24" s="32"/>
    </row>
    <row r="25" spans="1:7" ht="19.5" customHeight="1">
      <c r="A25" s="35"/>
      <c r="B25" s="35"/>
      <c r="C25" s="35"/>
      <c r="D25" s="35"/>
      <c r="E25" s="35"/>
      <c r="F25" s="35"/>
      <c r="G25" s="35"/>
    </row>
    <row r="26" spans="2:6" ht="17.25" customHeight="1">
      <c r="B26" s="36"/>
      <c r="C26" s="36"/>
      <c r="D26" s="36"/>
      <c r="E26" s="36"/>
      <c r="F26" s="36"/>
    </row>
    <row r="27" spans="1:8" ht="15" customHeight="1">
      <c r="A27" s="107" t="s">
        <v>21</v>
      </c>
      <c r="B27" s="107"/>
      <c r="C27" s="107"/>
      <c r="D27" s="107"/>
      <c r="E27" s="107"/>
      <c r="F27" s="107"/>
      <c r="G27" s="107"/>
      <c r="H27" s="107"/>
    </row>
    <row r="28" spans="1:8" ht="15" customHeight="1">
      <c r="A28" s="107"/>
      <c r="B28" s="107"/>
      <c r="C28" s="107"/>
      <c r="D28" s="107"/>
      <c r="E28" s="107"/>
      <c r="F28" s="107"/>
      <c r="G28" s="107"/>
      <c r="H28" s="107"/>
    </row>
    <row r="29" spans="2:6" ht="15" customHeight="1">
      <c r="B29" s="36"/>
      <c r="C29" s="36"/>
      <c r="D29" s="36"/>
      <c r="E29" s="36"/>
      <c r="F29" s="36"/>
    </row>
    <row r="30" spans="2:6" ht="15" customHeight="1">
      <c r="B30" s="36"/>
      <c r="C30" s="36"/>
      <c r="D30" s="36"/>
      <c r="E30" s="36"/>
      <c r="F30" s="36"/>
    </row>
    <row r="31" spans="2:6" ht="15" customHeight="1">
      <c r="B31" s="36"/>
      <c r="C31" s="36"/>
      <c r="D31" s="36"/>
      <c r="E31" s="36"/>
      <c r="F31" s="36"/>
    </row>
    <row r="32" spans="2:6" ht="15" customHeight="1">
      <c r="B32" s="36"/>
      <c r="C32" s="36"/>
      <c r="D32" s="36"/>
      <c r="E32" s="36"/>
      <c r="F32" s="36"/>
    </row>
    <row r="33" spans="2:6" ht="15" customHeight="1">
      <c r="B33" s="36"/>
      <c r="C33" s="36"/>
      <c r="D33" s="36"/>
      <c r="E33" s="36"/>
      <c r="F33" s="36"/>
    </row>
    <row r="34" spans="2:6" ht="15" customHeight="1">
      <c r="B34" s="36"/>
      <c r="C34" s="36"/>
      <c r="D34" s="36"/>
      <c r="E34" s="36"/>
      <c r="F34" s="36"/>
    </row>
    <row r="35" spans="2:6" ht="15.75">
      <c r="B35" s="36"/>
      <c r="C35" s="36"/>
      <c r="D35" s="36"/>
      <c r="E35" s="36"/>
      <c r="F35" s="36"/>
    </row>
    <row r="36" spans="2:6" ht="15.75">
      <c r="B36" s="36"/>
      <c r="C36" s="36"/>
      <c r="D36" s="36"/>
      <c r="E36" s="36"/>
      <c r="F36" s="36"/>
    </row>
    <row r="37" spans="1:6" ht="15.75">
      <c r="A37" s="37"/>
      <c r="B37" s="36"/>
      <c r="C37" s="36"/>
      <c r="D37" s="36"/>
      <c r="E37" s="36"/>
      <c r="F37" s="36"/>
    </row>
    <row r="38" spans="1:6" ht="15.75">
      <c r="A38" s="37"/>
      <c r="B38" s="36"/>
      <c r="C38" s="36"/>
      <c r="D38" s="36"/>
      <c r="E38" s="36"/>
      <c r="F38" s="36"/>
    </row>
    <row r="39" spans="2:6" ht="15.75">
      <c r="B39" s="36"/>
      <c r="C39" s="36"/>
      <c r="D39" s="36"/>
      <c r="E39" s="36"/>
      <c r="F39" s="36"/>
    </row>
    <row r="40" spans="2:6" ht="15.75">
      <c r="B40" s="36"/>
      <c r="C40" s="36"/>
      <c r="D40" s="36"/>
      <c r="E40" s="36"/>
      <c r="F40" s="36"/>
    </row>
    <row r="41" spans="2:6" ht="15.75">
      <c r="B41" s="36"/>
      <c r="C41" s="36"/>
      <c r="D41" s="36"/>
      <c r="E41" s="36"/>
      <c r="F41" s="36"/>
    </row>
    <row r="42" spans="2:6" ht="15.75">
      <c r="B42" s="36"/>
      <c r="C42" s="36"/>
      <c r="D42" s="36"/>
      <c r="E42" s="36"/>
      <c r="F42" s="36"/>
    </row>
    <row r="43" spans="2:6" ht="15.75">
      <c r="B43" s="36"/>
      <c r="C43" s="36"/>
      <c r="D43" s="36"/>
      <c r="E43" s="36"/>
      <c r="F43" s="36"/>
    </row>
    <row r="44" spans="2:6" ht="15.75">
      <c r="B44" s="36"/>
      <c r="C44" s="36"/>
      <c r="D44" s="36"/>
      <c r="E44" s="36"/>
      <c r="F44" s="36"/>
    </row>
    <row r="45" spans="2:6" ht="15.75">
      <c r="B45" s="36"/>
      <c r="C45" s="36"/>
      <c r="D45" s="36"/>
      <c r="E45" s="36"/>
      <c r="F45" s="36"/>
    </row>
    <row r="46" spans="2:6" ht="15.75">
      <c r="B46" s="36"/>
      <c r="C46" s="36"/>
      <c r="D46" s="36"/>
      <c r="E46" s="36"/>
      <c r="F46" s="36"/>
    </row>
    <row r="47" spans="2:6" ht="15.75">
      <c r="B47" s="36"/>
      <c r="C47" s="36"/>
      <c r="D47" s="36"/>
      <c r="E47" s="36"/>
      <c r="F47" s="36"/>
    </row>
    <row r="48" spans="2:6" ht="15.75">
      <c r="B48" s="36"/>
      <c r="C48" s="36"/>
      <c r="D48" s="36"/>
      <c r="E48" s="36"/>
      <c r="F48" s="36"/>
    </row>
    <row r="49" spans="2:6" ht="15.75">
      <c r="B49" s="36"/>
      <c r="C49" s="36"/>
      <c r="D49" s="36"/>
      <c r="E49" s="36"/>
      <c r="F49" s="36"/>
    </row>
    <row r="50" spans="2:6" ht="15.75">
      <c r="B50" s="36"/>
      <c r="C50" s="36"/>
      <c r="D50" s="36"/>
      <c r="E50" s="36"/>
      <c r="F50" s="36"/>
    </row>
    <row r="51" spans="2:6" ht="15.75">
      <c r="B51" s="36"/>
      <c r="C51" s="36"/>
      <c r="D51" s="36"/>
      <c r="E51" s="36"/>
      <c r="F51" s="36"/>
    </row>
    <row r="52" spans="2:6" ht="15.75">
      <c r="B52" s="36"/>
      <c r="C52" s="36"/>
      <c r="D52" s="36"/>
      <c r="E52" s="36"/>
      <c r="F52" s="36"/>
    </row>
    <row r="53" spans="2:6" ht="15.75">
      <c r="B53" s="36"/>
      <c r="C53" s="36"/>
      <c r="D53" s="36"/>
      <c r="E53" s="36"/>
      <c r="F53" s="36"/>
    </row>
    <row r="54" spans="2:6" ht="15.75">
      <c r="B54" s="36"/>
      <c r="C54" s="36"/>
      <c r="D54" s="36"/>
      <c r="E54" s="36"/>
      <c r="F54" s="36"/>
    </row>
    <row r="55" spans="2:6" ht="15.75">
      <c r="B55" s="36"/>
      <c r="C55" s="36"/>
      <c r="D55" s="36"/>
      <c r="E55" s="36"/>
      <c r="F55" s="36"/>
    </row>
    <row r="56" spans="2:6" ht="15.75">
      <c r="B56" s="36"/>
      <c r="C56" s="36"/>
      <c r="D56" s="36"/>
      <c r="E56" s="36"/>
      <c r="F56" s="36"/>
    </row>
    <row r="57" spans="2:6" ht="15.75">
      <c r="B57" s="36"/>
      <c r="C57" s="36"/>
      <c r="D57" s="36"/>
      <c r="E57" s="36"/>
      <c r="F57" s="36"/>
    </row>
    <row r="58" spans="2:6" ht="15.75">
      <c r="B58" s="36"/>
      <c r="C58" s="36"/>
      <c r="D58" s="36"/>
      <c r="E58" s="36"/>
      <c r="F58" s="36"/>
    </row>
    <row r="59" spans="2:6" ht="15.75">
      <c r="B59" s="36"/>
      <c r="C59" s="36"/>
      <c r="D59" s="36"/>
      <c r="E59" s="36"/>
      <c r="F59" s="36"/>
    </row>
    <row r="60" spans="2:6" ht="15.75">
      <c r="B60" s="36"/>
      <c r="C60" s="36"/>
      <c r="D60" s="36"/>
      <c r="E60" s="36"/>
      <c r="F60" s="36"/>
    </row>
    <row r="61" spans="2:6" ht="15.75">
      <c r="B61" s="36"/>
      <c r="C61" s="36"/>
      <c r="D61" s="36"/>
      <c r="E61" s="36"/>
      <c r="F61" s="36"/>
    </row>
    <row r="62" spans="2:6" ht="15.75">
      <c r="B62" s="36"/>
      <c r="C62" s="36"/>
      <c r="D62" s="36"/>
      <c r="E62" s="36"/>
      <c r="F62" s="36"/>
    </row>
    <row r="63" spans="2:6" ht="15.75">
      <c r="B63" s="36"/>
      <c r="C63" s="36"/>
      <c r="D63" s="36"/>
      <c r="E63" s="36"/>
      <c r="F63" s="36"/>
    </row>
    <row r="64" spans="2:6" ht="15.75">
      <c r="B64" s="36"/>
      <c r="C64" s="36"/>
      <c r="D64" s="36"/>
      <c r="E64" s="36"/>
      <c r="F64" s="36"/>
    </row>
    <row r="65" spans="2:6" ht="15.75">
      <c r="B65" s="36"/>
      <c r="C65" s="36"/>
      <c r="D65" s="36"/>
      <c r="E65" s="36"/>
      <c r="F65" s="36"/>
    </row>
    <row r="66" spans="2:6" ht="15.75">
      <c r="B66" s="36"/>
      <c r="C66" s="36"/>
      <c r="D66" s="36"/>
      <c r="E66" s="36"/>
      <c r="F66" s="36"/>
    </row>
    <row r="67" spans="2:6" ht="15.75">
      <c r="B67" s="36"/>
      <c r="C67" s="36"/>
      <c r="D67" s="36"/>
      <c r="E67" s="36"/>
      <c r="F67" s="36"/>
    </row>
    <row r="68" spans="2:6" ht="15.75">
      <c r="B68" s="36"/>
      <c r="C68" s="36"/>
      <c r="D68" s="36"/>
      <c r="E68" s="36"/>
      <c r="F68" s="36"/>
    </row>
    <row r="69" spans="2:6" ht="15.75">
      <c r="B69" s="36"/>
      <c r="C69" s="36"/>
      <c r="D69" s="36"/>
      <c r="E69" s="36"/>
      <c r="F69" s="36"/>
    </row>
    <row r="70" spans="2:6" ht="15.75">
      <c r="B70" s="36"/>
      <c r="C70" s="36"/>
      <c r="D70" s="36"/>
      <c r="E70" s="36"/>
      <c r="F70" s="36"/>
    </row>
    <row r="71" spans="2:6" ht="15.75">
      <c r="B71" s="36"/>
      <c r="C71" s="36"/>
      <c r="D71" s="36"/>
      <c r="E71" s="36"/>
      <c r="F71" s="36"/>
    </row>
    <row r="72" spans="2:6" ht="15.75">
      <c r="B72" s="36"/>
      <c r="C72" s="36"/>
      <c r="D72" s="36"/>
      <c r="E72" s="36"/>
      <c r="F72" s="36"/>
    </row>
    <row r="73" spans="2:6" ht="15.75">
      <c r="B73" s="36"/>
      <c r="C73" s="36"/>
      <c r="D73" s="36"/>
      <c r="E73" s="36"/>
      <c r="F73" s="36"/>
    </row>
    <row r="74" spans="2:6" ht="15.75">
      <c r="B74" s="36"/>
      <c r="C74" s="36"/>
      <c r="D74" s="36"/>
      <c r="E74" s="36"/>
      <c r="F74" s="36"/>
    </row>
    <row r="75" spans="2:6" ht="15.75">
      <c r="B75" s="36"/>
      <c r="C75" s="36"/>
      <c r="D75" s="36"/>
      <c r="E75" s="36"/>
      <c r="F75" s="36"/>
    </row>
    <row r="76" spans="2:6" ht="15.75">
      <c r="B76" s="36"/>
      <c r="C76" s="36"/>
      <c r="D76" s="36"/>
      <c r="E76" s="36"/>
      <c r="F76" s="36"/>
    </row>
    <row r="77" spans="2:6" ht="15.75">
      <c r="B77" s="36"/>
      <c r="C77" s="36"/>
      <c r="D77" s="36"/>
      <c r="E77" s="36"/>
      <c r="F77" s="36"/>
    </row>
    <row r="78" spans="2:6" ht="15.75">
      <c r="B78" s="36"/>
      <c r="C78" s="36"/>
      <c r="D78" s="36"/>
      <c r="E78" s="36"/>
      <c r="F78" s="36"/>
    </row>
    <row r="79" spans="2:6" ht="15.75">
      <c r="B79" s="36"/>
      <c r="C79" s="36"/>
      <c r="D79" s="36"/>
      <c r="E79" s="36"/>
      <c r="F79" s="36"/>
    </row>
    <row r="80" spans="2:6" ht="15.75">
      <c r="B80" s="36"/>
      <c r="C80" s="36"/>
      <c r="D80" s="36"/>
      <c r="E80" s="36"/>
      <c r="F80" s="36"/>
    </row>
    <row r="81" spans="2:6" ht="15.75">
      <c r="B81" s="36"/>
      <c r="C81" s="36"/>
      <c r="D81" s="36"/>
      <c r="E81" s="36"/>
      <c r="F81" s="36"/>
    </row>
    <row r="82" spans="2:6" ht="15.75">
      <c r="B82" s="36"/>
      <c r="C82" s="36"/>
      <c r="D82" s="36"/>
      <c r="E82" s="36"/>
      <c r="F82" s="36"/>
    </row>
    <row r="83" spans="2:6" ht="15.75">
      <c r="B83" s="36"/>
      <c r="C83" s="36"/>
      <c r="D83" s="36"/>
      <c r="E83" s="36"/>
      <c r="F83" s="36"/>
    </row>
    <row r="84" spans="2:6" ht="15.75">
      <c r="B84" s="36"/>
      <c r="C84" s="36"/>
      <c r="D84" s="36"/>
      <c r="E84" s="36"/>
      <c r="F84" s="36"/>
    </row>
    <row r="85" spans="2:6" ht="15.75">
      <c r="B85" s="36"/>
      <c r="C85" s="36"/>
      <c r="D85" s="36"/>
      <c r="E85" s="36"/>
      <c r="F85" s="36"/>
    </row>
    <row r="86" spans="2:6" ht="15.75">
      <c r="B86" s="36"/>
      <c r="C86" s="36"/>
      <c r="D86" s="36"/>
      <c r="E86" s="36"/>
      <c r="F86" s="36"/>
    </row>
    <row r="87" spans="2:6" ht="15.75">
      <c r="B87" s="36"/>
      <c r="C87" s="36"/>
      <c r="D87" s="36"/>
      <c r="E87" s="36"/>
      <c r="F87" s="36"/>
    </row>
    <row r="88" spans="2:6" ht="15.75">
      <c r="B88" s="36"/>
      <c r="C88" s="36"/>
      <c r="D88" s="36"/>
      <c r="E88" s="36"/>
      <c r="F88" s="36"/>
    </row>
    <row r="89" spans="2:6" ht="15.75">
      <c r="B89" s="36"/>
      <c r="C89" s="36"/>
      <c r="D89" s="36"/>
      <c r="E89" s="36"/>
      <c r="F89" s="36"/>
    </row>
    <row r="90" spans="2:6" ht="15.75">
      <c r="B90" s="36"/>
      <c r="C90" s="36"/>
      <c r="D90" s="36"/>
      <c r="E90" s="36"/>
      <c r="F90" s="36"/>
    </row>
    <row r="91" spans="2:6" ht="15.75">
      <c r="B91" s="36"/>
      <c r="C91" s="36"/>
      <c r="D91" s="36"/>
      <c r="E91" s="36"/>
      <c r="F91" s="36"/>
    </row>
    <row r="92" spans="2:6" ht="15.75">
      <c r="B92" s="36"/>
      <c r="C92" s="36"/>
      <c r="D92" s="36"/>
      <c r="E92" s="36"/>
      <c r="F92" s="36"/>
    </row>
    <row r="93" spans="2:6" ht="15.75">
      <c r="B93" s="36"/>
      <c r="C93" s="36"/>
      <c r="D93" s="36"/>
      <c r="E93" s="36"/>
      <c r="F93" s="36"/>
    </row>
    <row r="94" spans="2:6" ht="15.75">
      <c r="B94" s="36"/>
      <c r="C94" s="36"/>
      <c r="D94" s="36"/>
      <c r="E94" s="36"/>
      <c r="F94" s="36"/>
    </row>
    <row r="95" spans="2:6" ht="15.75">
      <c r="B95" s="36"/>
      <c r="C95" s="36"/>
      <c r="D95" s="36"/>
      <c r="E95" s="36"/>
      <c r="F95" s="36"/>
    </row>
    <row r="96" spans="2:6" ht="15.75">
      <c r="B96" s="36"/>
      <c r="C96" s="36"/>
      <c r="D96" s="36"/>
      <c r="E96" s="36"/>
      <c r="F96" s="36"/>
    </row>
    <row r="97" spans="2:6" ht="15.75">
      <c r="B97" s="36"/>
      <c r="C97" s="36"/>
      <c r="D97" s="36"/>
      <c r="E97" s="36"/>
      <c r="F97" s="36"/>
    </row>
    <row r="98" spans="2:6" ht="15.75">
      <c r="B98" s="36"/>
      <c r="C98" s="36"/>
      <c r="D98" s="36"/>
      <c r="E98" s="36"/>
      <c r="F98" s="36"/>
    </row>
    <row r="99" spans="2:6" ht="15.75">
      <c r="B99" s="36"/>
      <c r="C99" s="36"/>
      <c r="D99" s="36"/>
      <c r="E99" s="36"/>
      <c r="F99" s="36"/>
    </row>
    <row r="100" spans="2:6" ht="15.75">
      <c r="B100" s="36"/>
      <c r="C100" s="36"/>
      <c r="D100" s="36"/>
      <c r="E100" s="36"/>
      <c r="F100" s="36"/>
    </row>
    <row r="101" spans="2:6" ht="15.75">
      <c r="B101" s="36"/>
      <c r="C101" s="36"/>
      <c r="D101" s="36"/>
      <c r="E101" s="36"/>
      <c r="F101" s="36"/>
    </row>
    <row r="102" spans="2:6" ht="15.75">
      <c r="B102" s="36"/>
      <c r="C102" s="36"/>
      <c r="D102" s="36"/>
      <c r="E102" s="36"/>
      <c r="F102" s="36"/>
    </row>
    <row r="103" spans="2:6" ht="15.75">
      <c r="B103" s="36"/>
      <c r="C103" s="36"/>
      <c r="D103" s="36"/>
      <c r="E103" s="36"/>
      <c r="F103" s="36"/>
    </row>
    <row r="104" spans="2:6" ht="15.75">
      <c r="B104" s="36"/>
      <c r="C104" s="36"/>
      <c r="D104" s="36"/>
      <c r="E104" s="36"/>
      <c r="F104" s="36"/>
    </row>
    <row r="105" spans="2:6" ht="15.75">
      <c r="B105" s="36"/>
      <c r="C105" s="36"/>
      <c r="D105" s="36"/>
      <c r="E105" s="36"/>
      <c r="F105" s="36"/>
    </row>
    <row r="106" spans="2:6" ht="15.75">
      <c r="B106" s="36"/>
      <c r="C106" s="36"/>
      <c r="D106" s="36"/>
      <c r="E106" s="36"/>
      <c r="F106" s="36"/>
    </row>
    <row r="107" spans="2:6" ht="15.75">
      <c r="B107" s="36"/>
      <c r="C107" s="36"/>
      <c r="D107" s="36"/>
      <c r="E107" s="36"/>
      <c r="F107" s="36"/>
    </row>
    <row r="108" spans="2:6" ht="15.75">
      <c r="B108" s="36"/>
      <c r="C108" s="36"/>
      <c r="D108" s="36"/>
      <c r="E108" s="36"/>
      <c r="F108" s="36"/>
    </row>
    <row r="109" spans="2:6" ht="15.75">
      <c r="B109" s="36"/>
      <c r="C109" s="36"/>
      <c r="D109" s="36"/>
      <c r="E109" s="36"/>
      <c r="F109" s="36"/>
    </row>
    <row r="110" spans="2:6" ht="15.75">
      <c r="B110" s="36"/>
      <c r="C110" s="36"/>
      <c r="D110" s="36"/>
      <c r="E110" s="36"/>
      <c r="F110" s="36"/>
    </row>
    <row r="111" spans="2:6" ht="15.75">
      <c r="B111" s="36"/>
      <c r="C111" s="36"/>
      <c r="D111" s="36"/>
      <c r="E111" s="36"/>
      <c r="F111" s="36"/>
    </row>
    <row r="112" spans="2:6" ht="15.75">
      <c r="B112" s="36"/>
      <c r="C112" s="36"/>
      <c r="D112" s="36"/>
      <c r="E112" s="36"/>
      <c r="F112" s="36"/>
    </row>
    <row r="113" spans="2:6" ht="15.75">
      <c r="B113" s="36"/>
      <c r="C113" s="36"/>
      <c r="D113" s="36"/>
      <c r="E113" s="36"/>
      <c r="F113" s="36"/>
    </row>
    <row r="114" spans="2:6" ht="15.75">
      <c r="B114" s="36"/>
      <c r="C114" s="36"/>
      <c r="D114" s="36"/>
      <c r="E114" s="36"/>
      <c r="F114" s="36"/>
    </row>
    <row r="115" spans="2:6" ht="15.75">
      <c r="B115" s="36"/>
      <c r="C115" s="36"/>
      <c r="D115" s="36"/>
      <c r="E115" s="36"/>
      <c r="F115" s="36"/>
    </row>
    <row r="116" spans="2:6" ht="15.75">
      <c r="B116" s="36"/>
      <c r="C116" s="36"/>
      <c r="D116" s="36"/>
      <c r="E116" s="36"/>
      <c r="F116" s="36"/>
    </row>
    <row r="117" spans="2:6" ht="15.75">
      <c r="B117" s="36"/>
      <c r="C117" s="36"/>
      <c r="D117" s="36"/>
      <c r="E117" s="36"/>
      <c r="F117" s="36"/>
    </row>
    <row r="118" spans="2:6" ht="15.75">
      <c r="B118" s="36"/>
      <c r="C118" s="36"/>
      <c r="D118" s="36"/>
      <c r="E118" s="36"/>
      <c r="F118" s="36"/>
    </row>
    <row r="119" spans="2:6" ht="15.75">
      <c r="B119" s="36"/>
      <c r="C119" s="36"/>
      <c r="D119" s="36"/>
      <c r="E119" s="36"/>
      <c r="F119" s="36"/>
    </row>
    <row r="120" spans="2:6" ht="15.75">
      <c r="B120" s="36"/>
      <c r="C120" s="36"/>
      <c r="D120" s="36"/>
      <c r="E120" s="36"/>
      <c r="F120" s="36"/>
    </row>
    <row r="121" spans="2:6" ht="15.75">
      <c r="B121" s="36"/>
      <c r="C121" s="36"/>
      <c r="D121" s="36"/>
      <c r="E121" s="36"/>
      <c r="F121" s="36"/>
    </row>
    <row r="122" spans="2:6" ht="15.75">
      <c r="B122" s="36"/>
      <c r="C122" s="36"/>
      <c r="D122" s="36"/>
      <c r="E122" s="36"/>
      <c r="F122" s="36"/>
    </row>
    <row r="123" spans="2:6" ht="15.75">
      <c r="B123" s="36"/>
      <c r="C123" s="36"/>
      <c r="D123" s="36"/>
      <c r="E123" s="36"/>
      <c r="F123" s="36"/>
    </row>
    <row r="124" spans="2:6" ht="15.75">
      <c r="B124" s="36"/>
      <c r="C124" s="36"/>
      <c r="D124" s="36"/>
      <c r="E124" s="36"/>
      <c r="F124" s="36"/>
    </row>
    <row r="125" spans="2:6" ht="15.75">
      <c r="B125" s="36"/>
      <c r="C125" s="36"/>
      <c r="D125" s="36"/>
      <c r="E125" s="36"/>
      <c r="F125" s="36"/>
    </row>
    <row r="126" spans="2:6" ht="15.75">
      <c r="B126" s="36"/>
      <c r="C126" s="36"/>
      <c r="D126" s="36"/>
      <c r="E126" s="36"/>
      <c r="F126" s="36"/>
    </row>
    <row r="127" spans="2:6" ht="15.75">
      <c r="B127" s="36"/>
      <c r="C127" s="36"/>
      <c r="D127" s="36"/>
      <c r="E127" s="36"/>
      <c r="F127" s="36"/>
    </row>
    <row r="128" spans="2:6" ht="15.75">
      <c r="B128" s="36"/>
      <c r="C128" s="36"/>
      <c r="D128" s="36"/>
      <c r="E128" s="36"/>
      <c r="F128" s="36"/>
    </row>
    <row r="129" spans="2:6" ht="15.75">
      <c r="B129" s="36"/>
      <c r="C129" s="36"/>
      <c r="D129" s="36"/>
      <c r="E129" s="36"/>
      <c r="F129" s="36"/>
    </row>
    <row r="130" spans="2:6" ht="15.75">
      <c r="B130" s="36"/>
      <c r="C130" s="36"/>
      <c r="D130" s="36"/>
      <c r="E130" s="36"/>
      <c r="F130" s="36"/>
    </row>
    <row r="131" spans="2:6" ht="15.75">
      <c r="B131" s="36"/>
      <c r="C131" s="36"/>
      <c r="D131" s="36"/>
      <c r="E131" s="36"/>
      <c r="F131" s="36"/>
    </row>
    <row r="132" spans="2:6" ht="15.75">
      <c r="B132" s="36"/>
      <c r="C132" s="36"/>
      <c r="D132" s="36"/>
      <c r="E132" s="36"/>
      <c r="F132" s="36"/>
    </row>
    <row r="133" spans="2:6" ht="15.75">
      <c r="B133" s="36"/>
      <c r="C133" s="36"/>
      <c r="D133" s="36"/>
      <c r="E133" s="36"/>
      <c r="F133" s="36"/>
    </row>
    <row r="134" spans="2:6" ht="15.75">
      <c r="B134" s="36"/>
      <c r="C134" s="36"/>
      <c r="D134" s="36"/>
      <c r="E134" s="36"/>
      <c r="F134" s="36"/>
    </row>
    <row r="135" spans="2:6" ht="15.75">
      <c r="B135" s="36"/>
      <c r="C135" s="36"/>
      <c r="D135" s="36"/>
      <c r="E135" s="36"/>
      <c r="F135" s="36"/>
    </row>
    <row r="136" spans="2:6" ht="15.75">
      <c r="B136" s="36"/>
      <c r="C136" s="36"/>
      <c r="D136" s="36"/>
      <c r="E136" s="36"/>
      <c r="F136" s="36"/>
    </row>
    <row r="137" spans="2:6" ht="15.75">
      <c r="B137" s="36"/>
      <c r="C137" s="36"/>
      <c r="D137" s="36"/>
      <c r="E137" s="36"/>
      <c r="F137" s="36"/>
    </row>
    <row r="138" spans="2:6" ht="15.75">
      <c r="B138" s="36"/>
      <c r="C138" s="36"/>
      <c r="D138" s="36"/>
      <c r="E138" s="36"/>
      <c r="F138" s="36"/>
    </row>
    <row r="139" spans="2:6" ht="15.75">
      <c r="B139" s="36"/>
      <c r="C139" s="36"/>
      <c r="D139" s="36"/>
      <c r="E139" s="36"/>
      <c r="F139" s="36"/>
    </row>
    <row r="140" spans="2:6" ht="15.75">
      <c r="B140" s="36"/>
      <c r="C140" s="36"/>
      <c r="D140" s="36"/>
      <c r="E140" s="36"/>
      <c r="F140" s="36"/>
    </row>
    <row r="141" spans="2:6" ht="15.75">
      <c r="B141" s="36"/>
      <c r="C141" s="36"/>
      <c r="D141" s="36"/>
      <c r="E141" s="36"/>
      <c r="F141" s="36"/>
    </row>
    <row r="142" spans="2:6" ht="15.75">
      <c r="B142" s="36"/>
      <c r="C142" s="36"/>
      <c r="D142" s="36"/>
      <c r="E142" s="36"/>
      <c r="F142" s="36"/>
    </row>
    <row r="143" spans="2:6" ht="15.75">
      <c r="B143" s="36"/>
      <c r="C143" s="36"/>
      <c r="D143" s="36"/>
      <c r="E143" s="36"/>
      <c r="F143" s="36"/>
    </row>
    <row r="144" spans="2:6" ht="15.75">
      <c r="B144" s="36"/>
      <c r="C144" s="36"/>
      <c r="D144" s="36"/>
      <c r="E144" s="36"/>
      <c r="F144" s="36"/>
    </row>
    <row r="145" spans="2:6" ht="15.75">
      <c r="B145" s="36"/>
      <c r="C145" s="36"/>
      <c r="D145" s="36"/>
      <c r="E145" s="36"/>
      <c r="F145" s="36"/>
    </row>
    <row r="146" spans="2:6" ht="15.75">
      <c r="B146" s="36"/>
      <c r="C146" s="36"/>
      <c r="D146" s="36"/>
      <c r="E146" s="36"/>
      <c r="F146" s="36"/>
    </row>
    <row r="147" spans="2:6" ht="15.75">
      <c r="B147" s="36"/>
      <c r="C147" s="36"/>
      <c r="D147" s="36"/>
      <c r="E147" s="36"/>
      <c r="F147" s="36"/>
    </row>
    <row r="148" spans="2:6" ht="15.75">
      <c r="B148" s="36"/>
      <c r="C148" s="36"/>
      <c r="D148" s="36"/>
      <c r="E148" s="36"/>
      <c r="F148" s="36"/>
    </row>
    <row r="149" spans="2:6" ht="15.75">
      <c r="B149" s="36"/>
      <c r="C149" s="36"/>
      <c r="D149" s="36"/>
      <c r="E149" s="36"/>
      <c r="F149" s="36"/>
    </row>
    <row r="150" spans="2:6" ht="15.75">
      <c r="B150" s="36"/>
      <c r="C150" s="36"/>
      <c r="D150" s="36"/>
      <c r="E150" s="36"/>
      <c r="F150" s="36"/>
    </row>
    <row r="151" spans="2:6" ht="15.75">
      <c r="B151" s="36"/>
      <c r="C151" s="36"/>
      <c r="D151" s="36"/>
      <c r="E151" s="36"/>
      <c r="F151" s="36"/>
    </row>
    <row r="152" spans="2:6" ht="15.75">
      <c r="B152" s="36"/>
      <c r="C152" s="36"/>
      <c r="D152" s="36"/>
      <c r="E152" s="36"/>
      <c r="F152" s="36"/>
    </row>
    <row r="153" spans="2:6" ht="15.75">
      <c r="B153" s="36"/>
      <c r="C153" s="36"/>
      <c r="D153" s="36"/>
      <c r="E153" s="36"/>
      <c r="F153" s="36"/>
    </row>
    <row r="154" spans="2:6" ht="15.75">
      <c r="B154" s="36"/>
      <c r="C154" s="36"/>
      <c r="D154" s="36"/>
      <c r="E154" s="36"/>
      <c r="F154" s="36"/>
    </row>
    <row r="155" spans="2:6" ht="15.75">
      <c r="B155" s="36"/>
      <c r="C155" s="36"/>
      <c r="D155" s="36"/>
      <c r="E155" s="36"/>
      <c r="F155" s="36"/>
    </row>
    <row r="156" spans="2:6" ht="15.75">
      <c r="B156" s="36"/>
      <c r="C156" s="36"/>
      <c r="D156" s="36"/>
      <c r="E156" s="36"/>
      <c r="F156" s="36"/>
    </row>
    <row r="157" spans="2:6" ht="15.75">
      <c r="B157" s="36"/>
      <c r="C157" s="36"/>
      <c r="D157" s="36"/>
      <c r="E157" s="36"/>
      <c r="F157" s="36"/>
    </row>
    <row r="158" spans="2:6" ht="15.75">
      <c r="B158" s="36"/>
      <c r="C158" s="36"/>
      <c r="D158" s="36"/>
      <c r="E158" s="36"/>
      <c r="F158" s="36"/>
    </row>
    <row r="159" spans="2:6" ht="15.75">
      <c r="B159" s="36"/>
      <c r="C159" s="36"/>
      <c r="D159" s="36"/>
      <c r="E159" s="36"/>
      <c r="F159" s="36"/>
    </row>
    <row r="160" spans="2:6" ht="15.75">
      <c r="B160" s="36"/>
      <c r="C160" s="36"/>
      <c r="D160" s="36"/>
      <c r="E160" s="36"/>
      <c r="F160" s="36"/>
    </row>
    <row r="161" spans="2:6" ht="15.75">
      <c r="B161" s="36"/>
      <c r="C161" s="36"/>
      <c r="D161" s="36"/>
      <c r="E161" s="36"/>
      <c r="F161" s="36"/>
    </row>
    <row r="162" spans="2:6" ht="15.75">
      <c r="B162" s="36"/>
      <c r="C162" s="36"/>
      <c r="D162" s="36"/>
      <c r="E162" s="36"/>
      <c r="F162" s="36"/>
    </row>
    <row r="163" spans="2:6" ht="15.75">
      <c r="B163" s="36"/>
      <c r="C163" s="36"/>
      <c r="D163" s="36"/>
      <c r="E163" s="36"/>
      <c r="F163" s="36"/>
    </row>
    <row r="164" spans="2:6" ht="15.75">
      <c r="B164" s="36"/>
      <c r="C164" s="36"/>
      <c r="D164" s="36"/>
      <c r="E164" s="36"/>
      <c r="F164" s="36"/>
    </row>
    <row r="165" spans="2:6" ht="15.75">
      <c r="B165" s="36"/>
      <c r="C165" s="36"/>
      <c r="D165" s="36"/>
      <c r="E165" s="36"/>
      <c r="F165" s="36"/>
    </row>
    <row r="166" spans="2:6" ht="15.75">
      <c r="B166" s="36"/>
      <c r="C166" s="36"/>
      <c r="D166" s="36"/>
      <c r="E166" s="36"/>
      <c r="F166" s="36"/>
    </row>
    <row r="167" spans="2:6" ht="15.75">
      <c r="B167" s="36"/>
      <c r="C167" s="36"/>
      <c r="D167" s="36"/>
      <c r="E167" s="36"/>
      <c r="F167" s="36"/>
    </row>
  </sheetData>
  <mergeCells count="7">
    <mergeCell ref="A27:H28"/>
    <mergeCell ref="B6:D6"/>
    <mergeCell ref="F6:H6"/>
    <mergeCell ref="A1:H1"/>
    <mergeCell ref="A2:H2"/>
    <mergeCell ref="A3:H3"/>
    <mergeCell ref="A4:H4"/>
  </mergeCells>
  <printOptions gridLines="1"/>
  <pageMargins left="1" right="0.5" top="0.75" bottom="0.25" header="0.5" footer="0.5"/>
  <pageSetup fitToHeight="1" fitToWidth="1" horizontalDpi="300" verticalDpi="300" orientation="portrait" paperSize="9" scale="84" r:id="rId1"/>
  <headerFooter alignWithMargins="0">
    <oddFooter>&amp;R&amp;"Times New Roman,Italic"Astino-1-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75" zoomScaleNormal="75" zoomScaleSheetLayoutView="75" workbookViewId="0" topLeftCell="A23">
      <selection activeCell="A45" sqref="A45:IV46"/>
    </sheetView>
  </sheetViews>
  <sheetFormatPr defaultColWidth="9.00390625" defaultRowHeight="15.75"/>
  <cols>
    <col min="1" max="1" width="3.875" style="0" customWidth="1"/>
    <col min="2" max="2" width="39.375" style="0" customWidth="1"/>
    <col min="3" max="3" width="12.50390625" style="0" customWidth="1"/>
    <col min="4" max="4" width="5.875" style="0" customWidth="1"/>
    <col min="5" max="5" width="11.625" style="0" customWidth="1"/>
  </cols>
  <sheetData>
    <row r="1" spans="1:5" ht="18.75">
      <c r="A1" s="112" t="s">
        <v>0</v>
      </c>
      <c r="B1" s="112"/>
      <c r="C1" s="112"/>
      <c r="D1" s="112"/>
      <c r="E1" s="112"/>
    </row>
    <row r="3" spans="1:5" ht="15.75">
      <c r="A3" s="113" t="s">
        <v>22</v>
      </c>
      <c r="B3" s="113"/>
      <c r="C3" s="113"/>
      <c r="D3" s="113"/>
      <c r="E3" s="113"/>
    </row>
    <row r="4" spans="1:5" ht="15.75">
      <c r="A4" s="115" t="s">
        <v>93</v>
      </c>
      <c r="B4" s="115"/>
      <c r="C4" s="115"/>
      <c r="D4" s="115"/>
      <c r="E4" s="115"/>
    </row>
    <row r="5" spans="1:5" ht="15.75">
      <c r="A5" s="116" t="s">
        <v>2</v>
      </c>
      <c r="B5" s="116"/>
      <c r="C5" s="116"/>
      <c r="D5" s="116"/>
      <c r="E5" s="116"/>
    </row>
    <row r="7" spans="3:5" ht="15.75">
      <c r="C7" s="39" t="s">
        <v>23</v>
      </c>
      <c r="E7" s="39" t="s">
        <v>23</v>
      </c>
    </row>
    <row r="8" spans="3:5" ht="15.75">
      <c r="C8" s="41" t="str">
        <f>+'[1]Announcement-P&amp;L'!B8</f>
        <v>31-01-08</v>
      </c>
      <c r="E8" s="40" t="s">
        <v>24</v>
      </c>
    </row>
    <row r="9" spans="3:5" ht="15.75">
      <c r="C9" s="42" t="s">
        <v>9</v>
      </c>
      <c r="E9" s="42" t="s">
        <v>9</v>
      </c>
    </row>
    <row r="10" ht="15.75">
      <c r="C10" s="43"/>
    </row>
    <row r="11" spans="1:7" ht="15.75">
      <c r="A11" s="44" t="s">
        <v>25</v>
      </c>
      <c r="C11" s="36">
        <v>56355.07655</v>
      </c>
      <c r="D11" s="36"/>
      <c r="E11" s="36">
        <v>53141</v>
      </c>
      <c r="G11" s="45"/>
    </row>
    <row r="12" spans="1:7" ht="15.75">
      <c r="A12" s="44" t="s">
        <v>26</v>
      </c>
      <c r="C12" s="36">
        <v>1859.5496099999998</v>
      </c>
      <c r="D12" s="36"/>
      <c r="E12" s="36">
        <v>1878</v>
      </c>
      <c r="G12" s="45"/>
    </row>
    <row r="13" spans="1:7" ht="15.75">
      <c r="A13" s="44" t="s">
        <v>27</v>
      </c>
      <c r="C13" s="36">
        <v>4492.249220000001</v>
      </c>
      <c r="D13" s="36"/>
      <c r="E13" s="36">
        <v>4492</v>
      </c>
      <c r="G13" s="45"/>
    </row>
    <row r="14" spans="1:7" ht="15.75">
      <c r="A14" s="44" t="s">
        <v>28</v>
      </c>
      <c r="C14" s="36">
        <v>71.07356906471799</v>
      </c>
      <c r="D14" s="36"/>
      <c r="E14" s="36">
        <v>84</v>
      </c>
      <c r="G14" s="45"/>
    </row>
    <row r="15" spans="1:7" ht="15.75">
      <c r="A15" s="44" t="s">
        <v>29</v>
      </c>
      <c r="C15" s="36">
        <v>208</v>
      </c>
      <c r="D15" s="36"/>
      <c r="E15" s="36">
        <v>208</v>
      </c>
      <c r="G15" s="45"/>
    </row>
    <row r="16" spans="1:7" ht="15.75">
      <c r="A16" s="44" t="s">
        <v>30</v>
      </c>
      <c r="C16" s="36">
        <v>48.05848000000016</v>
      </c>
      <c r="D16" s="36"/>
      <c r="E16" s="36">
        <v>42</v>
      </c>
      <c r="G16" s="45"/>
    </row>
    <row r="17" spans="3:7" ht="15.75">
      <c r="C17" s="36"/>
      <c r="D17" s="36"/>
      <c r="E17" s="36"/>
      <c r="G17" s="45"/>
    </row>
    <row r="18" spans="1:7" ht="15.75">
      <c r="A18" s="44" t="s">
        <v>31</v>
      </c>
      <c r="C18" s="36"/>
      <c r="D18" s="36"/>
      <c r="E18" s="36"/>
      <c r="G18" s="45"/>
    </row>
    <row r="19" spans="2:7" ht="15.75">
      <c r="B19" t="s">
        <v>32</v>
      </c>
      <c r="C19" s="36">
        <v>83743.88176526518</v>
      </c>
      <c r="D19" s="36"/>
      <c r="E19" s="36">
        <v>77618</v>
      </c>
      <c r="G19" s="45"/>
    </row>
    <row r="20" spans="2:7" ht="15.75">
      <c r="B20" t="s">
        <v>33</v>
      </c>
      <c r="C20" s="36">
        <v>81309.46637987996</v>
      </c>
      <c r="D20" s="36"/>
      <c r="E20" s="36">
        <v>68570</v>
      </c>
      <c r="G20" s="45"/>
    </row>
    <row r="21" spans="2:7" ht="15.75">
      <c r="B21" t="s">
        <v>34</v>
      </c>
      <c r="C21" s="36">
        <v>8200.0998</v>
      </c>
      <c r="D21" s="36"/>
      <c r="E21" s="36">
        <v>7674</v>
      </c>
      <c r="G21" s="45"/>
    </row>
    <row r="22" spans="3:7" ht="15.75">
      <c r="C22" s="46">
        <v>173253.44794514513</v>
      </c>
      <c r="D22" s="36"/>
      <c r="E22" s="46">
        <v>153862</v>
      </c>
      <c r="G22" s="45"/>
    </row>
    <row r="23" spans="3:7" ht="15.75">
      <c r="C23" s="36"/>
      <c r="D23" s="36"/>
      <c r="E23" s="36"/>
      <c r="G23" s="47"/>
    </row>
    <row r="24" spans="1:7" ht="15.75">
      <c r="A24" s="44" t="s">
        <v>35</v>
      </c>
      <c r="C24" s="36"/>
      <c r="D24" s="36"/>
      <c r="E24" s="36"/>
      <c r="G24" s="47"/>
    </row>
    <row r="25" spans="2:7" ht="15.75">
      <c r="B25" t="s">
        <v>36</v>
      </c>
      <c r="C25" s="36">
        <v>25201.409789999994</v>
      </c>
      <c r="D25" s="36"/>
      <c r="E25" s="36">
        <v>16855</v>
      </c>
      <c r="G25" s="45"/>
    </row>
    <row r="26" spans="2:7" ht="15.75">
      <c r="B26" t="s">
        <v>37</v>
      </c>
      <c r="C26" s="36">
        <v>84461.93765468142</v>
      </c>
      <c r="D26" s="36"/>
      <c r="E26" s="36">
        <v>77987</v>
      </c>
      <c r="G26" s="45"/>
    </row>
    <row r="27" spans="2:7" ht="15.75">
      <c r="B27" t="s">
        <v>38</v>
      </c>
      <c r="C27" s="36">
        <v>0.00011</v>
      </c>
      <c r="D27" s="36"/>
      <c r="E27" s="36">
        <v>0</v>
      </c>
      <c r="G27" s="45"/>
    </row>
    <row r="28" spans="2:7" ht="15.75">
      <c r="B28" t="s">
        <v>17</v>
      </c>
      <c r="C28" s="36">
        <v>1023.103354080298</v>
      </c>
      <c r="D28" s="36"/>
      <c r="E28" s="36">
        <v>13</v>
      </c>
      <c r="G28" s="45"/>
    </row>
    <row r="29" spans="3:7" ht="15.75">
      <c r="C29" s="46">
        <v>110686.4509087617</v>
      </c>
      <c r="D29" s="36"/>
      <c r="E29" s="46">
        <v>94855</v>
      </c>
      <c r="G29" s="45"/>
    </row>
    <row r="30" spans="3:7" ht="15.75">
      <c r="C30" s="48"/>
      <c r="D30" s="36"/>
      <c r="E30" s="48"/>
      <c r="G30" s="47"/>
    </row>
    <row r="31" spans="1:7" ht="15.75">
      <c r="A31" s="44" t="s">
        <v>39</v>
      </c>
      <c r="C31" s="36">
        <v>62566.99703638343</v>
      </c>
      <c r="D31" s="36"/>
      <c r="E31" s="36">
        <v>59007</v>
      </c>
      <c r="G31" s="45"/>
    </row>
    <row r="32" spans="3:7" ht="16.5" thickBot="1">
      <c r="C32" s="49">
        <v>125601.00446544815</v>
      </c>
      <c r="D32" s="36"/>
      <c r="E32" s="49">
        <v>118852</v>
      </c>
      <c r="G32" s="45"/>
    </row>
    <row r="33" spans="3:7" ht="16.5" thickTop="1">
      <c r="C33" s="36"/>
      <c r="D33" s="36"/>
      <c r="E33" s="36"/>
      <c r="G33" s="47"/>
    </row>
    <row r="34" spans="3:7" ht="15.75">
      <c r="C34" s="36"/>
      <c r="D34" s="36"/>
      <c r="E34" s="36"/>
      <c r="G34" s="47"/>
    </row>
    <row r="35" spans="1:7" ht="15.75">
      <c r="A35" s="44" t="s">
        <v>40</v>
      </c>
      <c r="C35" s="36">
        <v>65563.625</v>
      </c>
      <c r="D35" s="36"/>
      <c r="E35" s="36">
        <v>65398</v>
      </c>
      <c r="G35" s="45"/>
    </row>
    <row r="36" spans="1:7" ht="15.75">
      <c r="A36" s="44" t="s">
        <v>41</v>
      </c>
      <c r="C36" s="36">
        <v>-2217.44662</v>
      </c>
      <c r="D36" s="36"/>
      <c r="E36" s="36">
        <v>-1820</v>
      </c>
      <c r="G36" s="45"/>
    </row>
    <row r="37" spans="1:7" ht="15.75">
      <c r="A37" s="44" t="s">
        <v>42</v>
      </c>
      <c r="C37" s="50">
        <v>58088.38647355507</v>
      </c>
      <c r="D37" s="36"/>
      <c r="E37" s="50">
        <v>48972</v>
      </c>
      <c r="G37" s="45"/>
    </row>
    <row r="38" spans="1:7" ht="15.75">
      <c r="A38" s="44" t="s">
        <v>43</v>
      </c>
      <c r="C38" s="36">
        <v>121434.56485355506</v>
      </c>
      <c r="D38" s="51"/>
      <c r="E38" s="36">
        <v>112550</v>
      </c>
      <c r="G38" s="45"/>
    </row>
    <row r="39" spans="1:7" ht="15.75">
      <c r="A39" s="44"/>
      <c r="C39" s="36"/>
      <c r="D39" s="36"/>
      <c r="E39" s="36"/>
      <c r="G39" s="47"/>
    </row>
    <row r="40" spans="1:7" ht="15.75">
      <c r="A40" s="44" t="s">
        <v>44</v>
      </c>
      <c r="C40" s="36"/>
      <c r="D40" s="36"/>
      <c r="E40" s="36"/>
      <c r="G40" s="47"/>
    </row>
    <row r="41" spans="2:7" ht="15.75">
      <c r="B41" t="s">
        <v>45</v>
      </c>
      <c r="C41" s="36">
        <v>896.1545953185876</v>
      </c>
      <c r="D41" s="36"/>
      <c r="E41" s="36">
        <v>2796</v>
      </c>
      <c r="G41" s="45"/>
    </row>
    <row r="42" spans="2:7" ht="15.75">
      <c r="B42" t="s">
        <v>46</v>
      </c>
      <c r="C42" s="36">
        <v>3269.885016391879</v>
      </c>
      <c r="D42" s="36"/>
      <c r="E42" s="36">
        <v>3506</v>
      </c>
      <c r="G42" s="45"/>
    </row>
    <row r="43" spans="3:7" ht="16.5" thickBot="1">
      <c r="C43" s="49">
        <v>125600.60446526553</v>
      </c>
      <c r="D43" s="36"/>
      <c r="E43" s="49">
        <v>118852</v>
      </c>
      <c r="F43" s="52"/>
      <c r="G43" s="45"/>
    </row>
    <row r="44" spans="3:5" ht="18.75" customHeight="1" thickTop="1">
      <c r="C44" s="36"/>
      <c r="D44" s="36"/>
      <c r="E44" s="36"/>
    </row>
    <row r="45" spans="3:5" ht="15.75">
      <c r="C45" s="36"/>
      <c r="D45" s="36"/>
      <c r="E45" s="36"/>
    </row>
    <row r="46" spans="1:5" ht="29.25" customHeight="1">
      <c r="A46" s="114" t="s">
        <v>47</v>
      </c>
      <c r="B46" s="114"/>
      <c r="C46" s="114"/>
      <c r="D46" s="114"/>
      <c r="E46" s="114"/>
    </row>
    <row r="47" spans="1:5" ht="20.25" customHeight="1">
      <c r="A47" s="114"/>
      <c r="B47" s="114"/>
      <c r="C47" s="114"/>
      <c r="D47" s="114"/>
      <c r="E47" s="114"/>
    </row>
    <row r="48" spans="3:5" ht="15.75">
      <c r="C48" s="36"/>
      <c r="D48" s="36"/>
      <c r="E48" s="36"/>
    </row>
    <row r="49" spans="3:5" ht="15.75">
      <c r="C49" s="36"/>
      <c r="D49" s="36"/>
      <c r="E49" s="36"/>
    </row>
    <row r="50" spans="3:5" ht="15.75">
      <c r="C50" s="36"/>
      <c r="D50" s="36"/>
      <c r="E50" s="36"/>
    </row>
  </sheetData>
  <mergeCells count="5">
    <mergeCell ref="A1:E1"/>
    <mergeCell ref="A3:E3"/>
    <mergeCell ref="A46:E47"/>
    <mergeCell ref="A4:E4"/>
    <mergeCell ref="A5:E5"/>
  </mergeCells>
  <printOptions gridLines="1"/>
  <pageMargins left="1" right="0.75" top="0.5" bottom="0.5" header="0.5" footer="0.5"/>
  <pageSetup horizontalDpi="300" verticalDpi="300" orientation="portrait" paperSize="9" r:id="rId3"/>
  <headerFooter alignWithMargins="0">
    <oddFooter>&amp;R&amp;"Times New Roman,Italic"Astino-2-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="75" zoomScaleNormal="75" zoomScaleSheetLayoutView="75" workbookViewId="0" topLeftCell="A1">
      <selection activeCell="C11" sqref="C11"/>
    </sheetView>
  </sheetViews>
  <sheetFormatPr defaultColWidth="9.00390625" defaultRowHeight="15.75" outlineLevelRow="1"/>
  <cols>
    <col min="1" max="1" width="21.875" style="0" customWidth="1"/>
    <col min="2" max="2" width="16.00390625" style="0" customWidth="1"/>
    <col min="3" max="3" width="13.375" style="0" customWidth="1"/>
    <col min="4" max="4" width="1.25" style="0" customWidth="1"/>
    <col min="5" max="5" width="10.50390625" style="0" customWidth="1"/>
    <col min="6" max="6" width="1.25" style="0" customWidth="1"/>
    <col min="7" max="7" width="18.875" style="0" customWidth="1"/>
    <col min="8" max="8" width="1.25" style="0" customWidth="1"/>
    <col min="9" max="9" width="16.125" style="0" customWidth="1"/>
    <col min="10" max="10" width="1.37890625" style="0" customWidth="1"/>
    <col min="11" max="11" width="18.00390625" style="0" customWidth="1"/>
    <col min="12" max="12" width="1.37890625" style="0" customWidth="1"/>
    <col min="13" max="13" width="13.125" style="0" customWidth="1"/>
    <col min="14" max="14" width="1.75390625" style="0" customWidth="1"/>
  </cols>
  <sheetData>
    <row r="1" spans="1:14" ht="28.5" customHeight="1">
      <c r="A1" s="118" t="str">
        <f>+'[1]Announcement-BS'!A1:E1</f>
        <v>ASTINO BERHAD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3"/>
      <c r="N1" s="54"/>
    </row>
    <row r="2" spans="1:14" ht="18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3"/>
      <c r="N2" s="54"/>
    </row>
    <row r="3" spans="2:14" ht="18" customHeight="1">
      <c r="B3" s="119" t="s">
        <v>48</v>
      </c>
      <c r="C3" s="119"/>
      <c r="D3" s="119"/>
      <c r="E3" s="119"/>
      <c r="F3" s="119"/>
      <c r="G3" s="119"/>
      <c r="H3" s="119"/>
      <c r="I3" s="119"/>
      <c r="J3" s="119"/>
      <c r="K3" s="119"/>
      <c r="L3" s="56"/>
      <c r="M3" s="53"/>
      <c r="N3" s="54"/>
    </row>
    <row r="4" spans="1:14" ht="18" customHeight="1">
      <c r="A4" s="119" t="str">
        <f>'[1]Announcement-P&amp;L'!$A$3</f>
        <v>The Second Quarter Ended 31 January 2008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56"/>
      <c r="M4" s="57"/>
      <c r="N4" s="54"/>
    </row>
    <row r="5" spans="1:14" ht="18" customHeight="1">
      <c r="A5" s="120" t="s">
        <v>2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56"/>
      <c r="M5" s="57"/>
      <c r="N5" s="54"/>
    </row>
    <row r="6" spans="1:14" ht="15.75" customHeight="1">
      <c r="A6" s="58"/>
      <c r="B6" s="56"/>
      <c r="C6" s="56"/>
      <c r="D6" s="56"/>
      <c r="E6" s="56"/>
      <c r="F6" s="56"/>
      <c r="G6" s="56"/>
      <c r="H6" s="56"/>
      <c r="I6" s="56"/>
      <c r="J6" s="56"/>
      <c r="K6" s="58"/>
      <c r="L6" s="57"/>
      <c r="M6" s="57"/>
      <c r="N6" s="54"/>
    </row>
    <row r="7" spans="1:14" ht="15.75">
      <c r="A7" s="53"/>
      <c r="B7" s="53"/>
      <c r="C7" s="59"/>
      <c r="D7" s="59"/>
      <c r="E7" s="59"/>
      <c r="F7" s="59"/>
      <c r="G7" s="59"/>
      <c r="H7" s="59"/>
      <c r="I7" s="60"/>
      <c r="J7" s="59"/>
      <c r="K7" s="59"/>
      <c r="L7" s="53"/>
      <c r="M7" s="53"/>
      <c r="N7" s="54"/>
    </row>
    <row r="8" spans="1:14" ht="15.75">
      <c r="A8" s="53"/>
      <c r="B8" s="53"/>
      <c r="C8" s="122" t="s">
        <v>40</v>
      </c>
      <c r="D8" s="59"/>
      <c r="E8" s="117" t="s">
        <v>49</v>
      </c>
      <c r="F8" s="59"/>
      <c r="G8" s="120" t="s">
        <v>50</v>
      </c>
      <c r="H8" s="59"/>
      <c r="I8" s="122" t="s">
        <v>51</v>
      </c>
      <c r="J8" s="59"/>
      <c r="K8" s="123" t="s">
        <v>52</v>
      </c>
      <c r="L8" s="53"/>
      <c r="M8" s="121"/>
      <c r="N8" s="62"/>
    </row>
    <row r="9" spans="1:14" ht="15.75">
      <c r="A9" s="53"/>
      <c r="B9" s="53"/>
      <c r="C9" s="122"/>
      <c r="D9" s="59"/>
      <c r="E9" s="117"/>
      <c r="F9" s="59"/>
      <c r="G9" s="120"/>
      <c r="H9" s="59"/>
      <c r="I9" s="122"/>
      <c r="J9" s="59"/>
      <c r="K9" s="123"/>
      <c r="L9" s="53"/>
      <c r="M9" s="121"/>
      <c r="N9" s="62"/>
    </row>
    <row r="10" spans="1:14" s="66" customFormat="1" ht="15.75">
      <c r="A10" s="63"/>
      <c r="B10" s="63"/>
      <c r="C10" s="64" t="s">
        <v>9</v>
      </c>
      <c r="D10" s="64"/>
      <c r="E10" s="64" t="s">
        <v>9</v>
      </c>
      <c r="F10" s="64"/>
      <c r="G10" s="64" t="s">
        <v>9</v>
      </c>
      <c r="H10" s="64"/>
      <c r="I10" s="64" t="s">
        <v>9</v>
      </c>
      <c r="J10" s="64"/>
      <c r="K10" s="64" t="s">
        <v>9</v>
      </c>
      <c r="L10" s="63"/>
      <c r="M10" s="121"/>
      <c r="N10" s="65"/>
    </row>
    <row r="11" spans="1:14" ht="15.75">
      <c r="A11" s="67" t="str">
        <f>+'[1]ANN-CF'!E7</f>
        <v>6 MONTHS ENDED</v>
      </c>
      <c r="B11" s="53"/>
      <c r="C11" s="59"/>
      <c r="D11" s="59"/>
      <c r="E11" s="59"/>
      <c r="F11" s="59"/>
      <c r="G11" s="59"/>
      <c r="H11" s="59"/>
      <c r="I11" s="59"/>
      <c r="J11" s="59"/>
      <c r="K11" s="59"/>
      <c r="L11" s="53"/>
      <c r="M11" s="68"/>
      <c r="N11" s="62"/>
    </row>
    <row r="12" spans="1:14" ht="15.75">
      <c r="A12" s="69" t="str">
        <f>+'[1]Announcement-BS'!C8</f>
        <v>31-01-08</v>
      </c>
      <c r="B12" s="53"/>
      <c r="C12" s="59"/>
      <c r="D12" s="59"/>
      <c r="E12" s="59"/>
      <c r="F12" s="59"/>
      <c r="G12" s="59"/>
      <c r="H12" s="59"/>
      <c r="I12" s="59"/>
      <c r="J12" s="59"/>
      <c r="K12" s="59"/>
      <c r="L12" s="53"/>
      <c r="M12" s="68"/>
      <c r="N12" s="62"/>
    </row>
    <row r="13" spans="1:14" ht="15.75">
      <c r="A13" s="53"/>
      <c r="B13" s="53"/>
      <c r="C13" s="59"/>
      <c r="D13" s="59"/>
      <c r="E13" s="59"/>
      <c r="F13" s="59"/>
      <c r="G13" s="59"/>
      <c r="H13" s="59"/>
      <c r="I13" s="59"/>
      <c r="J13" s="59"/>
      <c r="K13" s="59"/>
      <c r="L13" s="53"/>
      <c r="M13" s="68"/>
      <c r="N13" s="62"/>
    </row>
    <row r="14" spans="1:14" ht="15.75">
      <c r="A14" s="53" t="s">
        <v>53</v>
      </c>
      <c r="B14" s="53"/>
      <c r="C14" s="64">
        <v>65398</v>
      </c>
      <c r="D14" s="64"/>
      <c r="E14" s="64">
        <v>-1820</v>
      </c>
      <c r="F14" s="64"/>
      <c r="G14" s="64">
        <f>1712+453</f>
        <v>2165</v>
      </c>
      <c r="H14" s="64"/>
      <c r="I14" s="103">
        <v>46807</v>
      </c>
      <c r="J14" s="64"/>
      <c r="K14" s="64">
        <f>SUM(C14:J14)</f>
        <v>112550</v>
      </c>
      <c r="L14" s="53"/>
      <c r="M14" s="70"/>
      <c r="N14" s="62"/>
    </row>
    <row r="15" spans="1:14" ht="15.75">
      <c r="A15" s="53"/>
      <c r="B15" s="53"/>
      <c r="C15" s="64"/>
      <c r="D15" s="64"/>
      <c r="E15" s="64"/>
      <c r="F15" s="64"/>
      <c r="G15" s="64"/>
      <c r="H15" s="64"/>
      <c r="I15" s="64"/>
      <c r="J15" s="64"/>
      <c r="K15" s="64"/>
      <c r="L15" s="53"/>
      <c r="M15" s="70"/>
      <c r="N15" s="62"/>
    </row>
    <row r="16" spans="1:14" ht="15.75" hidden="1" outlineLevel="1">
      <c r="A16" s="53" t="s">
        <v>54</v>
      </c>
      <c r="B16" s="53"/>
      <c r="C16" s="64"/>
      <c r="D16" s="64"/>
      <c r="E16" s="64"/>
      <c r="F16" s="64"/>
      <c r="G16" s="64"/>
      <c r="H16" s="64"/>
      <c r="I16" s="64"/>
      <c r="J16" s="64"/>
      <c r="K16" s="64"/>
      <c r="L16" s="53"/>
      <c r="M16" s="70"/>
      <c r="N16" s="62"/>
    </row>
    <row r="17" spans="1:14" ht="15.75" hidden="1" outlineLevel="1">
      <c r="A17" s="53"/>
      <c r="B17" s="53"/>
      <c r="C17" s="64"/>
      <c r="D17" s="64"/>
      <c r="E17" s="64"/>
      <c r="F17" s="64"/>
      <c r="G17" s="64"/>
      <c r="H17" s="64"/>
      <c r="I17" s="64"/>
      <c r="J17" s="64"/>
      <c r="K17" s="64"/>
      <c r="L17" s="53"/>
      <c r="M17" s="70"/>
      <c r="N17" s="62"/>
    </row>
    <row r="18" spans="1:14" ht="15.75" hidden="1" outlineLevel="1">
      <c r="A18" s="53" t="s">
        <v>55</v>
      </c>
      <c r="B18" s="53"/>
      <c r="C18" s="64"/>
      <c r="D18" s="64"/>
      <c r="E18" s="64"/>
      <c r="F18" s="64"/>
      <c r="G18" s="64"/>
      <c r="H18" s="64"/>
      <c r="I18" s="64"/>
      <c r="J18" s="64"/>
      <c r="K18" s="64"/>
      <c r="L18" s="53"/>
      <c r="M18" s="70"/>
      <c r="N18" s="62"/>
    </row>
    <row r="19" spans="1:14" ht="15.75" hidden="1" outlineLevel="1">
      <c r="A19" s="53"/>
      <c r="B19" s="53"/>
      <c r="C19" s="64"/>
      <c r="D19" s="64"/>
      <c r="E19" s="64"/>
      <c r="F19" s="64"/>
      <c r="G19" s="64"/>
      <c r="H19" s="64"/>
      <c r="I19" s="64"/>
      <c r="J19" s="64"/>
      <c r="K19" s="64"/>
      <c r="L19" s="53"/>
      <c r="M19" s="70"/>
      <c r="N19" s="62"/>
    </row>
    <row r="20" spans="1:14" ht="16.5" hidden="1" outlineLevel="1" thickBot="1">
      <c r="A20" s="53" t="s">
        <v>56</v>
      </c>
      <c r="B20" s="53"/>
      <c r="C20" s="71"/>
      <c r="D20" s="71"/>
      <c r="E20" s="71"/>
      <c r="F20" s="71"/>
      <c r="G20" s="71"/>
      <c r="H20" s="71"/>
      <c r="I20" s="71"/>
      <c r="J20" s="71"/>
      <c r="K20" s="71"/>
      <c r="L20" s="53"/>
      <c r="M20" s="70"/>
      <c r="N20" s="62"/>
    </row>
    <row r="21" spans="1:14" ht="15.75" hidden="1" outlineLevel="1">
      <c r="A21" s="53"/>
      <c r="B21" s="53"/>
      <c r="C21" s="64"/>
      <c r="D21" s="64"/>
      <c r="E21" s="64"/>
      <c r="F21" s="64"/>
      <c r="G21" s="64"/>
      <c r="H21" s="64"/>
      <c r="I21" s="64"/>
      <c r="J21" s="64"/>
      <c r="K21" s="64"/>
      <c r="L21" s="53"/>
      <c r="M21" s="70"/>
      <c r="N21" s="62"/>
    </row>
    <row r="22" spans="1:14" ht="15.75" collapsed="1">
      <c r="A22" s="53" t="s">
        <v>57</v>
      </c>
      <c r="B22" s="53"/>
      <c r="C22" s="64"/>
      <c r="D22" s="64"/>
      <c r="E22" s="103">
        <f>+'[1]Announcement-BS'!C36-E14</f>
        <v>-397.44662000000017</v>
      </c>
      <c r="F22" s="103"/>
      <c r="G22" s="103"/>
      <c r="H22" s="103"/>
      <c r="I22" s="103"/>
      <c r="J22" s="64"/>
      <c r="K22" s="64">
        <f>SUM(C22:J22)</f>
        <v>-397.44662000000017</v>
      </c>
      <c r="L22" s="53"/>
      <c r="M22" s="70"/>
      <c r="N22" s="62"/>
    </row>
    <row r="23" spans="1:14" ht="15.75">
      <c r="A23" s="53"/>
      <c r="B23" s="53"/>
      <c r="C23" s="64"/>
      <c r="D23" s="64"/>
      <c r="E23" s="103"/>
      <c r="F23" s="103"/>
      <c r="G23" s="103"/>
      <c r="H23" s="103"/>
      <c r="I23" s="103"/>
      <c r="J23" s="64"/>
      <c r="K23" s="64"/>
      <c r="L23" s="53"/>
      <c r="M23" s="70"/>
      <c r="N23" s="62"/>
    </row>
    <row r="24" spans="1:14" ht="15.75">
      <c r="A24" s="72" t="s">
        <v>94</v>
      </c>
      <c r="B24" s="53"/>
      <c r="C24" s="64"/>
      <c r="D24" s="64"/>
      <c r="E24" s="103"/>
      <c r="F24" s="103"/>
      <c r="G24" s="104">
        <f>('[1]BS'!N53-'[1]BS'!O53)/1000</f>
        <v>149.42345999999995</v>
      </c>
      <c r="H24" s="103"/>
      <c r="I24" s="103"/>
      <c r="J24" s="64"/>
      <c r="K24" s="64">
        <f>SUM(C24:J24)</f>
        <v>149.42345999999995</v>
      </c>
      <c r="L24" s="53"/>
      <c r="M24" s="70"/>
      <c r="N24" s="62"/>
    </row>
    <row r="25" spans="1:14" ht="15.75">
      <c r="A25" s="53"/>
      <c r="B25" s="53"/>
      <c r="C25" s="64"/>
      <c r="D25" s="64"/>
      <c r="E25" s="103"/>
      <c r="F25" s="103"/>
      <c r="G25" s="103"/>
      <c r="H25" s="103"/>
      <c r="I25" s="103"/>
      <c r="J25" s="64"/>
      <c r="K25" s="64"/>
      <c r="L25" s="53"/>
      <c r="M25" s="70"/>
      <c r="N25" s="62"/>
    </row>
    <row r="26" spans="1:14" ht="15.75">
      <c r="A26" s="53" t="s">
        <v>58</v>
      </c>
      <c r="B26" s="53"/>
      <c r="C26" s="64"/>
      <c r="D26" s="64"/>
      <c r="E26" s="103"/>
      <c r="F26" s="103"/>
      <c r="G26" s="103"/>
      <c r="H26" s="103"/>
      <c r="I26" s="103">
        <f>+'[1]Announcement-P&amp;L'!F19</f>
        <v>8950.111203555052</v>
      </c>
      <c r="J26" s="64"/>
      <c r="K26" s="64">
        <f>SUM(C26:J26)</f>
        <v>8950.111203555052</v>
      </c>
      <c r="L26" s="53"/>
      <c r="M26" s="70"/>
      <c r="N26" s="62"/>
    </row>
    <row r="27" spans="1:14" ht="15.75">
      <c r="A27" s="53"/>
      <c r="B27" s="53"/>
      <c r="C27" s="73"/>
      <c r="D27" s="64"/>
      <c r="E27" s="103"/>
      <c r="F27" s="103"/>
      <c r="G27" s="104"/>
      <c r="H27" s="103"/>
      <c r="I27" s="104"/>
      <c r="J27" s="64"/>
      <c r="K27" s="73"/>
      <c r="L27" s="53"/>
      <c r="M27" s="68"/>
      <c r="N27" s="62"/>
    </row>
    <row r="28" spans="1:14" ht="15.75" hidden="1">
      <c r="A28" s="53" t="s">
        <v>59</v>
      </c>
      <c r="B28" s="53"/>
      <c r="C28" s="73"/>
      <c r="D28" s="64"/>
      <c r="E28" s="103"/>
      <c r="F28" s="103"/>
      <c r="G28" s="104"/>
      <c r="H28" s="103"/>
      <c r="I28" s="104">
        <f>+'[1]P&amp;L'!O70/1000</f>
        <v>0</v>
      </c>
      <c r="J28" s="64"/>
      <c r="K28" s="64">
        <f>SUM(C28:J28)</f>
        <v>0</v>
      </c>
      <c r="L28" s="53"/>
      <c r="M28" s="68"/>
      <c r="N28" s="62"/>
    </row>
    <row r="29" spans="1:14" ht="15.75" hidden="1">
      <c r="A29" s="53"/>
      <c r="B29" s="53"/>
      <c r="C29" s="73"/>
      <c r="D29" s="64"/>
      <c r="E29" s="103"/>
      <c r="F29" s="103"/>
      <c r="G29" s="104"/>
      <c r="H29" s="103"/>
      <c r="I29" s="104"/>
      <c r="J29" s="64"/>
      <c r="K29" s="64"/>
      <c r="L29" s="53"/>
      <c r="M29" s="68"/>
      <c r="N29" s="62"/>
    </row>
    <row r="30" spans="1:14" ht="15.75">
      <c r="A30" s="74" t="s">
        <v>60</v>
      </c>
      <c r="B30" s="53"/>
      <c r="C30" s="73">
        <f>+('[1]BS'!N49-'[1]BS'!O49)/1000</f>
        <v>165.625</v>
      </c>
      <c r="D30" s="64"/>
      <c r="E30" s="104"/>
      <c r="F30" s="103"/>
      <c r="G30" s="104">
        <f>+('[1]BS'!N51-'[1]BS'!O51)/1000</f>
        <v>17.25</v>
      </c>
      <c r="H30" s="103"/>
      <c r="I30" s="104"/>
      <c r="J30" s="64"/>
      <c r="K30" s="64">
        <f>SUM(C30:J30)</f>
        <v>182.875</v>
      </c>
      <c r="L30" s="53"/>
      <c r="M30" s="68"/>
      <c r="N30" s="62"/>
    </row>
    <row r="31" spans="1:14" ht="15.75">
      <c r="A31" s="53"/>
      <c r="B31" s="53"/>
      <c r="C31" s="73"/>
      <c r="D31" s="64"/>
      <c r="E31" s="64"/>
      <c r="F31" s="64"/>
      <c r="G31" s="73"/>
      <c r="H31" s="64"/>
      <c r="I31" s="73"/>
      <c r="J31" s="64"/>
      <c r="K31" s="73"/>
      <c r="L31" s="53"/>
      <c r="M31" s="68"/>
      <c r="N31" s="62"/>
    </row>
    <row r="32" spans="1:14" ht="16.5" thickBot="1">
      <c r="A32" s="53" t="s">
        <v>95</v>
      </c>
      <c r="B32" s="53"/>
      <c r="C32" s="75">
        <f>SUM(C14:C31)</f>
        <v>65563.625</v>
      </c>
      <c r="D32" s="75"/>
      <c r="E32" s="75">
        <f>SUM(E14:E31)</f>
        <v>-2217.44662</v>
      </c>
      <c r="F32" s="75"/>
      <c r="G32" s="75">
        <f>SUM(G14:G31)</f>
        <v>2331.67346</v>
      </c>
      <c r="H32" s="75"/>
      <c r="I32" s="75">
        <f>SUM(I14:I31)</f>
        <v>55757.111203555054</v>
      </c>
      <c r="J32" s="75"/>
      <c r="K32" s="75">
        <f>SUM(K14:K31)</f>
        <v>121434.96304355505</v>
      </c>
      <c r="L32" s="68"/>
      <c r="M32" s="70"/>
      <c r="N32" s="62"/>
    </row>
    <row r="33" spans="1:14" ht="16.5" thickTop="1">
      <c r="A33" s="53"/>
      <c r="B33" s="53"/>
      <c r="C33" s="76"/>
      <c r="D33" s="76"/>
      <c r="E33" s="76"/>
      <c r="F33" s="76"/>
      <c r="G33" s="76"/>
      <c r="H33" s="76"/>
      <c r="I33" s="76"/>
      <c r="J33" s="76"/>
      <c r="K33" s="76"/>
      <c r="L33" s="68"/>
      <c r="M33" s="70"/>
      <c r="N33" s="62"/>
    </row>
    <row r="34" spans="1:14" ht="15.75">
      <c r="A34" s="53"/>
      <c r="B34" s="53"/>
      <c r="C34" s="76"/>
      <c r="D34" s="76"/>
      <c r="E34" s="76"/>
      <c r="F34" s="76"/>
      <c r="G34" s="76"/>
      <c r="H34" s="76"/>
      <c r="I34" s="76"/>
      <c r="J34" s="76"/>
      <c r="K34" s="77"/>
      <c r="L34" s="68"/>
      <c r="M34" s="70"/>
      <c r="N34" s="62"/>
    </row>
    <row r="35" spans="1:14" ht="15.75">
      <c r="A35" s="67" t="str">
        <f>+A11</f>
        <v>6 MONTHS ENDED</v>
      </c>
      <c r="B35" s="53"/>
      <c r="C35" s="59"/>
      <c r="D35" s="59"/>
      <c r="E35" s="59"/>
      <c r="F35" s="59"/>
      <c r="G35" s="59"/>
      <c r="H35" s="59"/>
      <c r="I35" s="59"/>
      <c r="J35" s="59"/>
      <c r="K35" s="59"/>
      <c r="L35" s="53"/>
      <c r="M35" s="70"/>
      <c r="N35" s="62"/>
    </row>
    <row r="36" spans="1:14" ht="15.75">
      <c r="A36" s="78">
        <v>39113</v>
      </c>
      <c r="B36" s="53"/>
      <c r="C36" s="59"/>
      <c r="D36" s="59"/>
      <c r="E36" s="59"/>
      <c r="F36" s="59"/>
      <c r="G36" s="59"/>
      <c r="H36" s="59"/>
      <c r="I36" s="59"/>
      <c r="J36" s="59"/>
      <c r="K36" s="59"/>
      <c r="L36" s="53"/>
      <c r="M36" s="70"/>
      <c r="N36" s="62"/>
    </row>
    <row r="37" spans="1:14" ht="15.75">
      <c r="A37" s="53"/>
      <c r="B37" s="53"/>
      <c r="C37" s="59"/>
      <c r="D37" s="59"/>
      <c r="E37" s="59"/>
      <c r="F37" s="59"/>
      <c r="G37" s="59"/>
      <c r="H37" s="59"/>
      <c r="I37" s="59"/>
      <c r="J37" s="59"/>
      <c r="K37" s="59"/>
      <c r="L37" s="53"/>
      <c r="M37" s="70"/>
      <c r="N37" s="62"/>
    </row>
    <row r="38" spans="1:14" ht="15.75">
      <c r="A38" s="53" t="s">
        <v>61</v>
      </c>
      <c r="B38" s="53"/>
      <c r="C38" s="64">
        <v>63820</v>
      </c>
      <c r="D38" s="64"/>
      <c r="E38" s="64">
        <v>-965</v>
      </c>
      <c r="F38" s="64"/>
      <c r="G38" s="64">
        <v>5611</v>
      </c>
      <c r="H38" s="64"/>
      <c r="I38" s="64">
        <v>31028</v>
      </c>
      <c r="J38" s="64"/>
      <c r="K38" s="64">
        <f>SUM(C38:I38)</f>
        <v>99494</v>
      </c>
      <c r="L38" s="53"/>
      <c r="M38" s="70"/>
      <c r="N38" s="62"/>
    </row>
    <row r="39" spans="1:14" ht="15.75">
      <c r="A39" s="53"/>
      <c r="B39" s="53"/>
      <c r="C39" s="64"/>
      <c r="D39" s="64"/>
      <c r="E39" s="64"/>
      <c r="F39" s="64"/>
      <c r="G39" s="64"/>
      <c r="H39" s="64"/>
      <c r="I39" s="64"/>
      <c r="J39" s="64"/>
      <c r="K39" s="64"/>
      <c r="L39" s="53"/>
      <c r="M39" s="70"/>
      <c r="N39" s="62"/>
    </row>
    <row r="40" spans="1:14" ht="15.75" hidden="1" outlineLevel="1">
      <c r="A40" s="53" t="s">
        <v>54</v>
      </c>
      <c r="B40" s="53"/>
      <c r="C40" s="64"/>
      <c r="D40" s="64"/>
      <c r="E40" s="64"/>
      <c r="F40" s="64"/>
      <c r="G40" s="64"/>
      <c r="H40" s="64"/>
      <c r="I40" s="64"/>
      <c r="J40" s="64"/>
      <c r="K40" s="64"/>
      <c r="L40" s="53"/>
      <c r="M40" s="70"/>
      <c r="N40" s="62"/>
    </row>
    <row r="41" spans="1:14" ht="15.75" hidden="1" outlineLevel="1">
      <c r="A41" s="53"/>
      <c r="B41" s="53"/>
      <c r="C41" s="64"/>
      <c r="D41" s="64"/>
      <c r="E41" s="64"/>
      <c r="F41" s="64"/>
      <c r="G41" s="64"/>
      <c r="H41" s="64"/>
      <c r="I41" s="64"/>
      <c r="J41" s="64"/>
      <c r="K41" s="64"/>
      <c r="L41" s="53"/>
      <c r="M41" s="70"/>
      <c r="N41" s="62"/>
    </row>
    <row r="42" spans="1:14" ht="15.75" hidden="1" outlineLevel="1">
      <c r="A42" s="53" t="s">
        <v>55</v>
      </c>
      <c r="B42" s="53"/>
      <c r="C42" s="64"/>
      <c r="D42" s="64"/>
      <c r="E42" s="64"/>
      <c r="F42" s="64"/>
      <c r="G42" s="64"/>
      <c r="H42" s="64"/>
      <c r="I42" s="64"/>
      <c r="J42" s="64"/>
      <c r="K42" s="64"/>
      <c r="L42" s="53"/>
      <c r="M42" s="70"/>
      <c r="N42" s="62"/>
    </row>
    <row r="43" spans="1:14" ht="15.75" hidden="1" outlineLevel="1">
      <c r="A43" s="53"/>
      <c r="B43" s="53"/>
      <c r="C43" s="64"/>
      <c r="D43" s="64"/>
      <c r="E43" s="64"/>
      <c r="F43" s="64"/>
      <c r="G43" s="64"/>
      <c r="H43" s="64"/>
      <c r="I43" s="64"/>
      <c r="J43" s="64"/>
      <c r="K43" s="64"/>
      <c r="L43" s="53"/>
      <c r="M43" s="70"/>
      <c r="N43" s="62"/>
    </row>
    <row r="44" spans="1:14" ht="16.5" hidden="1" outlineLevel="1" thickBot="1">
      <c r="A44" s="53" t="s">
        <v>56</v>
      </c>
      <c r="B44" s="53"/>
      <c r="C44" s="71"/>
      <c r="D44" s="71"/>
      <c r="E44" s="71"/>
      <c r="F44" s="71"/>
      <c r="G44" s="71"/>
      <c r="H44" s="71"/>
      <c r="I44" s="71"/>
      <c r="J44" s="71"/>
      <c r="K44" s="71"/>
      <c r="L44" s="53"/>
      <c r="M44" s="70"/>
      <c r="N44" s="62"/>
    </row>
    <row r="45" spans="1:14" ht="15.75" hidden="1" outlineLevel="1">
      <c r="A45" s="53"/>
      <c r="B45" s="53"/>
      <c r="C45" s="64"/>
      <c r="D45" s="64"/>
      <c r="E45" s="64"/>
      <c r="F45" s="64"/>
      <c r="G45" s="64"/>
      <c r="H45" s="64"/>
      <c r="I45" s="64"/>
      <c r="J45" s="64"/>
      <c r="K45" s="64"/>
      <c r="L45" s="53"/>
      <c r="M45" s="70"/>
      <c r="N45" s="62"/>
    </row>
    <row r="46" spans="1:14" ht="15.75" collapsed="1">
      <c r="A46" s="53" t="s">
        <v>57</v>
      </c>
      <c r="B46" s="53"/>
      <c r="C46" s="64"/>
      <c r="D46" s="64"/>
      <c r="E46" s="64">
        <v>-338</v>
      </c>
      <c r="F46" s="64"/>
      <c r="G46" s="64"/>
      <c r="H46" s="64"/>
      <c r="I46" s="64"/>
      <c r="J46" s="64"/>
      <c r="K46" s="64">
        <f>SUM(C46:I46)</f>
        <v>-338</v>
      </c>
      <c r="L46" s="53"/>
      <c r="M46" s="70"/>
      <c r="N46" s="62"/>
    </row>
    <row r="47" spans="1:14" ht="15.75">
      <c r="A47" s="53"/>
      <c r="B47" s="53"/>
      <c r="C47" s="64"/>
      <c r="D47" s="64"/>
      <c r="E47" s="64"/>
      <c r="F47" s="64"/>
      <c r="G47" s="64"/>
      <c r="H47" s="64"/>
      <c r="I47" s="64"/>
      <c r="J47" s="64"/>
      <c r="K47" s="64"/>
      <c r="L47" s="53"/>
      <c r="M47" s="70"/>
      <c r="N47" s="62"/>
    </row>
    <row r="48" spans="1:14" ht="15.75">
      <c r="A48" s="72" t="s">
        <v>62</v>
      </c>
      <c r="B48" s="53"/>
      <c r="C48" s="64"/>
      <c r="D48" s="64"/>
      <c r="E48" s="64"/>
      <c r="F48" s="64"/>
      <c r="G48" s="64">
        <v>-123</v>
      </c>
      <c r="H48" s="64"/>
      <c r="I48" s="64"/>
      <c r="J48" s="64"/>
      <c r="K48" s="64">
        <f>SUM(C48:I48)</f>
        <v>-123</v>
      </c>
      <c r="L48" s="53"/>
      <c r="M48" s="70"/>
      <c r="N48" s="62"/>
    </row>
    <row r="49" spans="1:14" ht="15.75">
      <c r="A49" s="53"/>
      <c r="B49" s="53"/>
      <c r="C49" s="64"/>
      <c r="D49" s="64"/>
      <c r="E49" s="64"/>
      <c r="F49" s="64"/>
      <c r="G49" s="64"/>
      <c r="H49" s="64"/>
      <c r="I49" s="64"/>
      <c r="J49" s="64"/>
      <c r="K49" s="64"/>
      <c r="L49" s="53"/>
      <c r="M49" s="70"/>
      <c r="N49" s="62"/>
    </row>
    <row r="50" spans="1:14" ht="15.75">
      <c r="A50" s="53" t="s">
        <v>58</v>
      </c>
      <c r="B50" s="53"/>
      <c r="C50" s="64"/>
      <c r="D50" s="64"/>
      <c r="E50" s="64"/>
      <c r="F50" s="64"/>
      <c r="G50" s="64"/>
      <c r="H50" s="64"/>
      <c r="I50" s="64">
        <v>10286</v>
      </c>
      <c r="J50" s="64"/>
      <c r="K50" s="64">
        <f>SUM(C50:I50)</f>
        <v>10286</v>
      </c>
      <c r="L50" s="53"/>
      <c r="M50" s="70"/>
      <c r="N50" s="62"/>
    </row>
    <row r="51" spans="1:14" ht="15.75">
      <c r="A51" s="53"/>
      <c r="B51" s="53"/>
      <c r="C51" s="64"/>
      <c r="D51" s="64"/>
      <c r="E51" s="64"/>
      <c r="F51" s="64"/>
      <c r="G51" s="64"/>
      <c r="H51" s="64"/>
      <c r="I51" s="64"/>
      <c r="J51" s="64"/>
      <c r="K51" s="64"/>
      <c r="L51" s="53"/>
      <c r="M51" s="70"/>
      <c r="N51" s="62"/>
    </row>
    <row r="52" spans="1:14" ht="15.75">
      <c r="A52" s="74" t="s">
        <v>60</v>
      </c>
      <c r="B52" s="53"/>
      <c r="C52" s="64">
        <v>165</v>
      </c>
      <c r="D52" s="64"/>
      <c r="E52" s="64"/>
      <c r="F52" s="64"/>
      <c r="G52" s="64">
        <v>16</v>
      </c>
      <c r="H52" s="64"/>
      <c r="I52" s="64"/>
      <c r="J52" s="64"/>
      <c r="K52" s="64">
        <f>SUM(C52:I52)</f>
        <v>181</v>
      </c>
      <c r="L52" s="53"/>
      <c r="M52" s="70"/>
      <c r="N52" s="62"/>
    </row>
    <row r="53" spans="1:14" ht="15.75">
      <c r="A53" s="53"/>
      <c r="B53" s="53"/>
      <c r="C53" s="64"/>
      <c r="D53" s="64"/>
      <c r="E53" s="64"/>
      <c r="F53" s="64"/>
      <c r="G53" s="64"/>
      <c r="H53" s="64"/>
      <c r="I53" s="64"/>
      <c r="J53" s="64"/>
      <c r="K53" s="64"/>
      <c r="L53" s="53"/>
      <c r="M53" s="70"/>
      <c r="N53" s="62"/>
    </row>
    <row r="54" spans="1:14" ht="15.75">
      <c r="A54" s="53" t="s">
        <v>63</v>
      </c>
      <c r="B54" s="53"/>
      <c r="C54" s="64"/>
      <c r="D54" s="64"/>
      <c r="E54" s="64"/>
      <c r="F54" s="64"/>
      <c r="G54" s="64"/>
      <c r="H54" s="64"/>
      <c r="I54" s="64"/>
      <c r="J54" s="64"/>
      <c r="K54" s="64">
        <f>SUM(C54:I54)</f>
        <v>0</v>
      </c>
      <c r="L54" s="53"/>
      <c r="M54" s="70"/>
      <c r="N54" s="62"/>
    </row>
    <row r="55" spans="1:14" ht="15.75">
      <c r="A55" s="53"/>
      <c r="B55" s="53"/>
      <c r="C55" s="73"/>
      <c r="D55" s="64"/>
      <c r="E55" s="64"/>
      <c r="F55" s="64"/>
      <c r="G55" s="73"/>
      <c r="H55" s="64"/>
      <c r="I55" s="73"/>
      <c r="J55" s="64"/>
      <c r="K55" s="73"/>
      <c r="L55" s="53"/>
      <c r="M55" s="70"/>
      <c r="N55" s="62"/>
    </row>
    <row r="56" spans="1:14" ht="16.5" thickBot="1">
      <c r="A56" s="53" t="s">
        <v>96</v>
      </c>
      <c r="B56" s="53"/>
      <c r="C56" s="75">
        <f>SUM(C38:C55)</f>
        <v>63985</v>
      </c>
      <c r="D56" s="75"/>
      <c r="E56" s="75">
        <f>SUM(E38:E55)</f>
        <v>-1303</v>
      </c>
      <c r="F56" s="75"/>
      <c r="G56" s="75">
        <f>SUM(G38:G55)</f>
        <v>5504</v>
      </c>
      <c r="H56" s="75"/>
      <c r="I56" s="75">
        <f>SUM(I38:I55)</f>
        <v>41314</v>
      </c>
      <c r="J56" s="75"/>
      <c r="K56" s="75">
        <f>SUM(K38:K55)</f>
        <v>109500</v>
      </c>
      <c r="L56" s="68"/>
      <c r="M56" s="53"/>
      <c r="N56" s="54"/>
    </row>
    <row r="57" spans="1:14" ht="16.5" thickTop="1">
      <c r="A57" s="53"/>
      <c r="B57" s="53"/>
      <c r="C57" s="76"/>
      <c r="D57" s="76"/>
      <c r="E57" s="76"/>
      <c r="F57" s="76"/>
      <c r="G57" s="76"/>
      <c r="H57" s="76"/>
      <c r="I57" s="76"/>
      <c r="J57" s="76"/>
      <c r="K57" s="76"/>
      <c r="L57" s="68"/>
      <c r="M57" s="53"/>
      <c r="N57" s="54"/>
    </row>
    <row r="58" spans="1:14" ht="15.75">
      <c r="A58" s="53"/>
      <c r="B58" s="53"/>
      <c r="C58" s="59"/>
      <c r="D58" s="59"/>
      <c r="E58" s="59"/>
      <c r="F58" s="59"/>
      <c r="G58" s="59"/>
      <c r="H58" s="59"/>
      <c r="I58" s="59"/>
      <c r="J58" s="59"/>
      <c r="K58" s="59"/>
      <c r="L58" s="53"/>
      <c r="M58" s="53"/>
      <c r="N58" s="54"/>
    </row>
    <row r="59" spans="1:14" ht="15.75">
      <c r="A59" s="53"/>
      <c r="B59" s="53"/>
      <c r="C59" s="59"/>
      <c r="D59" s="59"/>
      <c r="E59" s="59"/>
      <c r="F59" s="59"/>
      <c r="G59" s="59"/>
      <c r="H59" s="59"/>
      <c r="I59" s="59"/>
      <c r="J59" s="59"/>
      <c r="K59" s="59"/>
      <c r="L59" s="53"/>
      <c r="M59" s="53"/>
      <c r="N59" s="54"/>
    </row>
    <row r="60" spans="1:14" ht="15.75">
      <c r="A60" s="53"/>
      <c r="B60" s="53"/>
      <c r="C60" s="59"/>
      <c r="D60" s="59"/>
      <c r="E60" s="59"/>
      <c r="F60" s="59"/>
      <c r="G60" s="59"/>
      <c r="H60" s="59"/>
      <c r="I60" s="59"/>
      <c r="J60" s="59"/>
      <c r="K60" s="59"/>
      <c r="L60" s="53"/>
      <c r="M60" s="53"/>
      <c r="N60" s="54"/>
    </row>
    <row r="61" spans="1:14" ht="36.75" customHeight="1">
      <c r="A61" s="114" t="s">
        <v>64</v>
      </c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53"/>
      <c r="M61" s="53"/>
      <c r="N61" s="54"/>
    </row>
    <row r="64" spans="3:6" ht="15.75">
      <c r="C64" s="36"/>
      <c r="D64" s="36"/>
      <c r="E64" s="36"/>
      <c r="F64" s="36"/>
    </row>
  </sheetData>
  <mergeCells count="11">
    <mergeCell ref="M8:M10"/>
    <mergeCell ref="C8:C9"/>
    <mergeCell ref="G8:G9"/>
    <mergeCell ref="I8:I9"/>
    <mergeCell ref="K8:K9"/>
    <mergeCell ref="E8:E9"/>
    <mergeCell ref="A61:K61"/>
    <mergeCell ref="A1:L1"/>
    <mergeCell ref="B3:K3"/>
    <mergeCell ref="A4:K4"/>
    <mergeCell ref="A5:K5"/>
  </mergeCells>
  <printOptions gridLines="1"/>
  <pageMargins left="0.5" right="0.5" top="0.75" bottom="0.75" header="0.5" footer="0.5"/>
  <pageSetup fitToHeight="1" fitToWidth="1" horizontalDpi="180" verticalDpi="180" orientation="portrait" paperSize="9" scale="71" r:id="rId1"/>
  <headerFooter alignWithMargins="0">
    <oddFooter>&amp;R&amp;"Times New Roman,Italic"Astino-3-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view="pageBreakPreview" zoomScale="75" zoomScaleNormal="75" zoomScaleSheetLayoutView="75" workbookViewId="0" topLeftCell="A34">
      <selection activeCell="N43" sqref="N43"/>
    </sheetView>
  </sheetViews>
  <sheetFormatPr defaultColWidth="9.00390625" defaultRowHeight="15.75"/>
  <cols>
    <col min="1" max="1" width="8.25390625" style="79" bestFit="1" customWidth="1"/>
    <col min="2" max="2" width="35.75390625" style="79" customWidth="1"/>
    <col min="3" max="3" width="16.25390625" style="79" customWidth="1"/>
    <col min="4" max="4" width="1.25" style="79" customWidth="1"/>
    <col min="5" max="5" width="14.625" style="79" customWidth="1"/>
    <col min="6" max="6" width="1.25" style="79" customWidth="1"/>
    <col min="7" max="7" width="15.50390625" style="79" customWidth="1"/>
    <col min="8" max="8" width="1.37890625" style="79" customWidth="1"/>
    <col min="9" max="9" width="18.00390625" style="79" customWidth="1"/>
    <col min="10" max="10" width="1.37890625" style="79" customWidth="1"/>
    <col min="11" max="16384" width="9.00390625" style="79" customWidth="1"/>
  </cols>
  <sheetData>
    <row r="1" spans="1:10" ht="27" customHeight="1">
      <c r="A1" s="112" t="s">
        <v>0</v>
      </c>
      <c r="B1" s="112"/>
      <c r="C1" s="112"/>
      <c r="D1" s="112"/>
      <c r="E1" s="112"/>
      <c r="F1" s="112"/>
      <c r="G1" s="112"/>
      <c r="H1" s="38"/>
      <c r="I1" s="38"/>
      <c r="J1" s="38"/>
    </row>
    <row r="2" spans="3:9" ht="15.75">
      <c r="C2" s="80"/>
      <c r="D2" s="80"/>
      <c r="E2" s="85"/>
      <c r="F2" s="80"/>
      <c r="G2" s="80"/>
      <c r="H2" s="80"/>
      <c r="I2" s="80"/>
    </row>
    <row r="3" spans="1:9" ht="18.75" customHeight="1">
      <c r="A3" s="124" t="s">
        <v>65</v>
      </c>
      <c r="B3" s="124"/>
      <c r="C3" s="124"/>
      <c r="D3" s="124"/>
      <c r="E3" s="124"/>
      <c r="F3" s="124"/>
      <c r="G3" s="124"/>
      <c r="H3" s="1"/>
      <c r="I3" s="1"/>
    </row>
    <row r="4" spans="1:9" ht="18.75" customHeight="1">
      <c r="A4" s="124" t="str">
        <f>+'[1]Announcement-P&amp;L'!A3:F3</f>
        <v>The Second Quarter Ended 31 January 2008</v>
      </c>
      <c r="B4" s="124"/>
      <c r="C4" s="124"/>
      <c r="D4" s="124"/>
      <c r="E4" s="124"/>
      <c r="F4" s="124"/>
      <c r="G4" s="124"/>
      <c r="H4" s="1"/>
      <c r="I4" s="1"/>
    </row>
    <row r="5" spans="1:9" ht="15.75">
      <c r="A5" s="111" t="s">
        <v>2</v>
      </c>
      <c r="B5" s="111"/>
      <c r="C5" s="111"/>
      <c r="D5" s="111"/>
      <c r="E5" s="111"/>
      <c r="F5" s="111"/>
      <c r="G5" s="111"/>
      <c r="H5" s="3"/>
      <c r="I5" s="3"/>
    </row>
    <row r="6" spans="3:9" ht="15.75">
      <c r="C6" s="80"/>
      <c r="D6" s="80"/>
      <c r="E6" s="85"/>
      <c r="F6" s="80"/>
      <c r="G6" s="80"/>
      <c r="H6" s="80"/>
      <c r="I6" s="80"/>
    </row>
    <row r="7" spans="3:9" ht="15.75" customHeight="1">
      <c r="C7" s="80"/>
      <c r="D7" s="80"/>
      <c r="E7" s="126" t="s">
        <v>97</v>
      </c>
      <c r="F7" s="81"/>
      <c r="G7" s="125" t="str">
        <f>+E7</f>
        <v>6 MONTHS ENDED</v>
      </c>
      <c r="H7" s="80"/>
      <c r="I7" s="80"/>
    </row>
    <row r="8" spans="3:9" ht="15.75">
      <c r="C8" s="80"/>
      <c r="D8" s="80"/>
      <c r="E8" s="126"/>
      <c r="F8" s="81"/>
      <c r="G8" s="125"/>
      <c r="H8" s="80"/>
      <c r="I8" s="80"/>
    </row>
    <row r="9" spans="3:9" ht="15.75">
      <c r="C9" s="80"/>
      <c r="D9" s="80"/>
      <c r="E9" s="105" t="str">
        <f>+'[1]Announcement-P&amp;L'!B8</f>
        <v>31-01-08</v>
      </c>
      <c r="F9" s="81"/>
      <c r="G9" s="82">
        <f>+'[1]Announcement-P&amp;L'!D8</f>
        <v>39113</v>
      </c>
      <c r="H9" s="80"/>
      <c r="I9" s="80"/>
    </row>
    <row r="10" spans="3:9" ht="15.75">
      <c r="C10" s="80"/>
      <c r="D10" s="80"/>
      <c r="E10" s="106" t="s">
        <v>9</v>
      </c>
      <c r="F10" s="81"/>
      <c r="G10" s="81" t="s">
        <v>9</v>
      </c>
      <c r="H10" s="80"/>
      <c r="I10" s="80"/>
    </row>
    <row r="11" spans="3:9" ht="15.75">
      <c r="C11" s="80"/>
      <c r="D11" s="80"/>
      <c r="E11" s="80"/>
      <c r="F11" s="80"/>
      <c r="G11" s="83"/>
      <c r="H11" s="80"/>
      <c r="I11" s="80"/>
    </row>
    <row r="12" spans="1:9" ht="15.75">
      <c r="A12" s="79" t="s">
        <v>16</v>
      </c>
      <c r="C12" s="80"/>
      <c r="D12" s="80"/>
      <c r="E12" s="84">
        <v>11745.80337414723</v>
      </c>
      <c r="F12" s="83"/>
      <c r="G12" s="83">
        <v>13397</v>
      </c>
      <c r="H12" s="80"/>
      <c r="I12" s="80"/>
    </row>
    <row r="13" spans="3:9" ht="15.75">
      <c r="C13" s="80"/>
      <c r="D13" s="80"/>
      <c r="E13" s="84"/>
      <c r="F13" s="83"/>
      <c r="G13" s="83"/>
      <c r="H13" s="80"/>
      <c r="I13" s="80"/>
    </row>
    <row r="14" spans="3:9" ht="15.75">
      <c r="C14" s="80"/>
      <c r="D14" s="80"/>
      <c r="E14" s="84"/>
      <c r="F14" s="83"/>
      <c r="G14" s="83"/>
      <c r="H14" s="80"/>
      <c r="I14" s="80"/>
    </row>
    <row r="15" spans="3:9" ht="15.75">
      <c r="C15" s="80"/>
      <c r="D15" s="80"/>
      <c r="E15" s="85"/>
      <c r="F15" s="80"/>
      <c r="G15" s="83"/>
      <c r="H15" s="80"/>
      <c r="I15" s="80"/>
    </row>
    <row r="16" spans="1:9" ht="15.75">
      <c r="A16" s="79" t="s">
        <v>66</v>
      </c>
      <c r="C16" s="80"/>
      <c r="D16" s="80"/>
      <c r="E16" s="85"/>
      <c r="F16" s="80"/>
      <c r="G16" s="83"/>
      <c r="H16" s="80"/>
      <c r="I16" s="80"/>
    </row>
    <row r="17" spans="1:9" ht="15.75">
      <c r="A17" s="79" t="s">
        <v>67</v>
      </c>
      <c r="C17" s="80"/>
      <c r="D17" s="80"/>
      <c r="E17" s="85"/>
      <c r="F17" s="80"/>
      <c r="G17" s="83"/>
      <c r="H17" s="80"/>
      <c r="I17" s="80"/>
    </row>
    <row r="18" spans="1:9" ht="15.75">
      <c r="A18" s="79" t="s">
        <v>68</v>
      </c>
      <c r="C18" s="80"/>
      <c r="D18" s="80"/>
      <c r="E18" s="85">
        <v>2852.1471909352813</v>
      </c>
      <c r="F18" s="80"/>
      <c r="G18" s="83">
        <v>2556</v>
      </c>
      <c r="H18" s="80"/>
      <c r="I18" s="80"/>
    </row>
    <row r="19" spans="1:9" ht="15.75">
      <c r="A19" s="79" t="s">
        <v>69</v>
      </c>
      <c r="C19" s="80"/>
      <c r="D19" s="80"/>
      <c r="E19" s="85">
        <v>1578.4436</v>
      </c>
      <c r="F19" s="80"/>
      <c r="G19" s="83">
        <v>950</v>
      </c>
      <c r="H19" s="80"/>
      <c r="I19" s="80"/>
    </row>
    <row r="20" spans="3:9" ht="15.75">
      <c r="C20" s="80"/>
      <c r="D20" s="80"/>
      <c r="E20" s="86"/>
      <c r="F20" s="80"/>
      <c r="G20" s="83"/>
      <c r="H20" s="80"/>
      <c r="I20" s="80"/>
    </row>
    <row r="21" spans="1:9" ht="15.75">
      <c r="A21" s="79" t="s">
        <v>70</v>
      </c>
      <c r="C21" s="80"/>
      <c r="D21" s="80"/>
      <c r="E21" s="87">
        <v>16176.394165082513</v>
      </c>
      <c r="F21" s="80"/>
      <c r="G21" s="88">
        <v>16903</v>
      </c>
      <c r="H21" s="80"/>
      <c r="I21" s="80"/>
    </row>
    <row r="22" spans="3:9" ht="15.75">
      <c r="C22" s="80"/>
      <c r="D22" s="80"/>
      <c r="E22" s="85"/>
      <c r="F22" s="80"/>
      <c r="G22" s="83"/>
      <c r="H22" s="80"/>
      <c r="I22" s="80"/>
    </row>
    <row r="23" spans="1:9" ht="15.75">
      <c r="A23" s="79" t="s">
        <v>71</v>
      </c>
      <c r="C23" s="80"/>
      <c r="D23" s="80"/>
      <c r="E23" s="85"/>
      <c r="F23" s="80"/>
      <c r="G23" s="83"/>
      <c r="H23" s="80"/>
      <c r="I23" s="80"/>
    </row>
    <row r="24" spans="1:9" ht="15.75">
      <c r="A24" s="79" t="s">
        <v>72</v>
      </c>
      <c r="C24" s="80"/>
      <c r="D24" s="80"/>
      <c r="E24" s="85">
        <v>-19505.141655265154</v>
      </c>
      <c r="F24" s="80"/>
      <c r="G24" s="83">
        <v>-18369</v>
      </c>
      <c r="H24" s="80"/>
      <c r="I24" s="80"/>
    </row>
    <row r="25" spans="1:9" ht="15.75">
      <c r="A25" s="79" t="s">
        <v>73</v>
      </c>
      <c r="C25" s="80"/>
      <c r="D25" s="80"/>
      <c r="E25" s="86">
        <v>8346.603789999996</v>
      </c>
      <c r="F25" s="80"/>
      <c r="G25" s="89">
        <v>-4102</v>
      </c>
      <c r="H25" s="80"/>
      <c r="I25" s="80"/>
    </row>
    <row r="26" spans="1:9" ht="15.75">
      <c r="A26" s="79" t="s">
        <v>98</v>
      </c>
      <c r="C26" s="80"/>
      <c r="D26" s="80"/>
      <c r="E26" s="85">
        <v>5017.856299817355</v>
      </c>
      <c r="F26" s="80"/>
      <c r="G26" s="80">
        <v>-5568</v>
      </c>
      <c r="H26" s="80"/>
      <c r="I26" s="80"/>
    </row>
    <row r="27" spans="3:9" ht="15.75">
      <c r="C27" s="80"/>
      <c r="D27" s="80"/>
      <c r="E27" s="85"/>
      <c r="F27" s="80"/>
      <c r="G27" s="83"/>
      <c r="H27" s="80"/>
      <c r="I27" s="80"/>
    </row>
    <row r="28" spans="1:9" ht="15.75">
      <c r="A28" s="79" t="s">
        <v>74</v>
      </c>
      <c r="C28" s="80"/>
      <c r="D28" s="80"/>
      <c r="E28" s="85">
        <v>-1476.7311000000007</v>
      </c>
      <c r="F28" s="80"/>
      <c r="G28" s="83">
        <v>-840</v>
      </c>
      <c r="H28" s="80"/>
      <c r="I28" s="80"/>
    </row>
    <row r="29" spans="3:9" ht="15.75">
      <c r="C29" s="80"/>
      <c r="D29" s="80"/>
      <c r="E29" s="85"/>
      <c r="F29" s="80"/>
      <c r="G29" s="83"/>
      <c r="H29" s="80"/>
      <c r="I29" s="80"/>
    </row>
    <row r="30" spans="1:9" ht="15.75">
      <c r="A30" s="79" t="s">
        <v>99</v>
      </c>
      <c r="C30" s="80"/>
      <c r="D30" s="80"/>
      <c r="E30" s="90">
        <v>3541.125199817354</v>
      </c>
      <c r="F30" s="80"/>
      <c r="G30" s="91">
        <v>-6408</v>
      </c>
      <c r="H30" s="80"/>
      <c r="I30" s="80"/>
    </row>
    <row r="31" spans="3:9" ht="15.75">
      <c r="C31" s="80"/>
      <c r="D31" s="80"/>
      <c r="E31" s="85"/>
      <c r="F31" s="80"/>
      <c r="G31" s="83"/>
      <c r="H31" s="80"/>
      <c r="I31" s="80"/>
    </row>
    <row r="32" spans="1:9" ht="15.75">
      <c r="A32" s="79" t="s">
        <v>75</v>
      </c>
      <c r="C32" s="80"/>
      <c r="D32" s="80"/>
      <c r="E32" s="85"/>
      <c r="F32" s="80"/>
      <c r="G32" s="83"/>
      <c r="H32" s="80"/>
      <c r="I32" s="80"/>
    </row>
    <row r="33" spans="1:9" ht="15.75">
      <c r="A33" s="79" t="s">
        <v>76</v>
      </c>
      <c r="C33" s="80"/>
      <c r="D33" s="80"/>
      <c r="E33" s="92">
        <v>0</v>
      </c>
      <c r="F33" s="80"/>
      <c r="G33" s="93">
        <v>1503</v>
      </c>
      <c r="H33" s="80"/>
      <c r="I33" s="80"/>
    </row>
    <row r="34" spans="1:9" ht="15.75">
      <c r="A34" s="79" t="s">
        <v>77</v>
      </c>
      <c r="C34" s="80"/>
      <c r="D34" s="80"/>
      <c r="E34" s="94">
        <v>-397.4846200000001</v>
      </c>
      <c r="F34" s="80"/>
      <c r="G34" s="95">
        <v>-338</v>
      </c>
      <c r="H34" s="80"/>
      <c r="I34" s="80"/>
    </row>
    <row r="35" spans="1:9" ht="15.75">
      <c r="A35" s="79" t="s">
        <v>78</v>
      </c>
      <c r="C35" s="80"/>
      <c r="D35" s="80"/>
      <c r="E35" s="94">
        <v>-5907.471459999995</v>
      </c>
      <c r="F35" s="80"/>
      <c r="G35" s="95">
        <v>-3573</v>
      </c>
      <c r="H35" s="80"/>
      <c r="I35" s="80"/>
    </row>
    <row r="36" spans="1:9" ht="15.75">
      <c r="A36" s="79" t="s">
        <v>79</v>
      </c>
      <c r="C36" s="80"/>
      <c r="D36" s="80"/>
      <c r="E36" s="96">
        <v>58.428140000000006</v>
      </c>
      <c r="F36" s="80"/>
      <c r="G36" s="97">
        <v>69</v>
      </c>
      <c r="H36" s="80"/>
      <c r="I36" s="80"/>
    </row>
    <row r="37" spans="1:9" ht="15.75">
      <c r="A37" s="79" t="s">
        <v>80</v>
      </c>
      <c r="C37" s="80"/>
      <c r="D37" s="80"/>
      <c r="E37" s="84">
        <v>-6246.427939999995</v>
      </c>
      <c r="F37" s="80"/>
      <c r="G37" s="83">
        <v>-2339</v>
      </c>
      <c r="H37" s="80"/>
      <c r="I37" s="80"/>
    </row>
    <row r="38" spans="3:9" ht="15.75">
      <c r="C38" s="80"/>
      <c r="D38" s="80"/>
      <c r="E38" s="85"/>
      <c r="F38" s="80"/>
      <c r="G38" s="83"/>
      <c r="H38" s="80"/>
      <c r="I38" s="80"/>
    </row>
    <row r="39" spans="1:9" ht="15.75">
      <c r="A39" s="79" t="s">
        <v>81</v>
      </c>
      <c r="C39" s="80"/>
      <c r="D39" s="80"/>
      <c r="E39" s="85"/>
      <c r="F39" s="80"/>
      <c r="G39" s="83"/>
      <c r="H39" s="80"/>
      <c r="I39" s="80"/>
    </row>
    <row r="40" spans="1:9" ht="15.75">
      <c r="A40" s="79" t="s">
        <v>82</v>
      </c>
      <c r="C40" s="80"/>
      <c r="D40" s="80"/>
      <c r="E40" s="92">
        <v>4575.608219999999</v>
      </c>
      <c r="F40" s="80"/>
      <c r="G40" s="93">
        <v>9639</v>
      </c>
      <c r="H40" s="80"/>
      <c r="I40" s="80"/>
    </row>
    <row r="41" spans="1:9" ht="15.75">
      <c r="A41" s="79" t="s">
        <v>83</v>
      </c>
      <c r="C41" s="80"/>
      <c r="D41" s="80"/>
      <c r="E41" s="94">
        <v>332.29846</v>
      </c>
      <c r="F41" s="80"/>
      <c r="G41" s="95">
        <v>181</v>
      </c>
      <c r="H41" s="80"/>
      <c r="I41" s="80"/>
    </row>
    <row r="42" spans="1:9" ht="15.75">
      <c r="A42" s="79" t="s">
        <v>84</v>
      </c>
      <c r="C42" s="80"/>
      <c r="D42" s="80"/>
      <c r="E42" s="94">
        <v>0.00011</v>
      </c>
      <c r="F42" s="80"/>
      <c r="G42" s="95">
        <v>-3217</v>
      </c>
      <c r="H42" s="80"/>
      <c r="I42" s="80"/>
    </row>
    <row r="43" spans="1:9" ht="15.75">
      <c r="A43" s="79" t="s">
        <v>85</v>
      </c>
      <c r="C43" s="80"/>
      <c r="D43" s="80"/>
      <c r="E43" s="96">
        <v>-1676.7830900000001</v>
      </c>
      <c r="F43" s="80"/>
      <c r="G43" s="97">
        <v>-932</v>
      </c>
      <c r="H43" s="80"/>
      <c r="I43" s="80"/>
    </row>
    <row r="44" spans="1:9" ht="15.75">
      <c r="A44" s="79" t="s">
        <v>86</v>
      </c>
      <c r="C44" s="80"/>
      <c r="D44" s="80"/>
      <c r="E44" s="84">
        <v>3231.123699999999</v>
      </c>
      <c r="F44" s="80"/>
      <c r="G44" s="83">
        <v>5671</v>
      </c>
      <c r="H44" s="80"/>
      <c r="I44" s="80"/>
    </row>
    <row r="45" spans="3:9" ht="15.75">
      <c r="C45" s="80"/>
      <c r="D45" s="80"/>
      <c r="E45" s="84"/>
      <c r="F45" s="80"/>
      <c r="G45" s="83"/>
      <c r="H45" s="80"/>
      <c r="I45" s="80"/>
    </row>
    <row r="46" spans="3:9" ht="15.75">
      <c r="C46" s="80"/>
      <c r="D46" s="80"/>
      <c r="E46" s="86"/>
      <c r="F46" s="80"/>
      <c r="G46" s="89"/>
      <c r="H46" s="80"/>
      <c r="I46" s="80"/>
    </row>
    <row r="47" spans="1:9" ht="15.75">
      <c r="A47" s="79" t="s">
        <v>87</v>
      </c>
      <c r="C47" s="80"/>
      <c r="D47" s="80"/>
      <c r="E47" s="85">
        <v>525.820959817358</v>
      </c>
      <c r="F47" s="80"/>
      <c r="G47" s="80">
        <v>-3076</v>
      </c>
      <c r="H47" s="80"/>
      <c r="I47" s="80"/>
    </row>
    <row r="48" spans="3:9" ht="15.75">
      <c r="C48" s="80"/>
      <c r="D48" s="80"/>
      <c r="E48" s="85"/>
      <c r="F48" s="80"/>
      <c r="G48" s="83"/>
      <c r="H48" s="80"/>
      <c r="I48" s="80"/>
    </row>
    <row r="49" spans="1:9" ht="15.75">
      <c r="A49" s="79" t="s">
        <v>88</v>
      </c>
      <c r="C49" s="80"/>
      <c r="D49" s="80"/>
      <c r="E49" s="85">
        <v>7674.375</v>
      </c>
      <c r="F49" s="80"/>
      <c r="G49" s="83">
        <v>12565</v>
      </c>
      <c r="H49" s="80"/>
      <c r="I49" s="80"/>
    </row>
    <row r="50" spans="3:9" ht="15.75">
      <c r="C50" s="80"/>
      <c r="D50" s="80"/>
      <c r="E50" s="85"/>
      <c r="F50" s="80"/>
      <c r="G50" s="83"/>
      <c r="H50" s="80"/>
      <c r="I50" s="80"/>
    </row>
    <row r="51" spans="1:9" ht="16.5" thickBot="1">
      <c r="A51" s="79" t="s">
        <v>89</v>
      </c>
      <c r="C51" s="80"/>
      <c r="D51" s="80"/>
      <c r="E51" s="98">
        <v>8200.195959817358</v>
      </c>
      <c r="F51" s="80"/>
      <c r="G51" s="99">
        <v>9489</v>
      </c>
      <c r="H51" s="80"/>
      <c r="I51" s="80"/>
    </row>
    <row r="52" spans="3:9" ht="16.5" thickTop="1">
      <c r="C52" s="80"/>
      <c r="D52" s="80"/>
      <c r="E52" s="85"/>
      <c r="F52" s="80"/>
      <c r="G52" s="83"/>
      <c r="H52" s="80"/>
      <c r="I52" s="80"/>
    </row>
    <row r="53" spans="1:9" ht="15.75" customHeight="1">
      <c r="A53" s="35"/>
      <c r="B53" s="35"/>
      <c r="C53" s="35"/>
      <c r="D53" s="35"/>
      <c r="E53" s="35"/>
      <c r="F53" s="80"/>
      <c r="G53" s="83"/>
      <c r="H53" s="80"/>
      <c r="I53" s="80"/>
    </row>
    <row r="54" spans="1:9" ht="15.75">
      <c r="A54" s="35"/>
      <c r="B54" s="35"/>
      <c r="C54" s="35"/>
      <c r="D54" s="35"/>
      <c r="E54" s="35"/>
      <c r="F54" s="80"/>
      <c r="G54" s="83"/>
      <c r="H54" s="80"/>
      <c r="I54" s="80"/>
    </row>
    <row r="55" spans="2:9" ht="13.5" customHeight="1">
      <c r="B55" s="100"/>
      <c r="C55" s="100"/>
      <c r="D55" s="100"/>
      <c r="E55" s="100"/>
      <c r="F55" s="100"/>
      <c r="G55" s="83"/>
      <c r="H55" s="80"/>
      <c r="I55" s="80"/>
    </row>
    <row r="56" spans="1:9" ht="15.75">
      <c r="A56" s="35"/>
      <c r="B56" s="35"/>
      <c r="C56" s="35"/>
      <c r="D56" s="35"/>
      <c r="E56" s="35"/>
      <c r="F56" s="80"/>
      <c r="G56" s="83"/>
      <c r="H56" s="80"/>
      <c r="I56" s="80"/>
    </row>
    <row r="57" spans="1:9" ht="15.75" customHeight="1">
      <c r="A57" s="114" t="s">
        <v>90</v>
      </c>
      <c r="B57" s="114"/>
      <c r="C57" s="114"/>
      <c r="D57" s="114"/>
      <c r="E57" s="114"/>
      <c r="F57" s="114"/>
      <c r="G57" s="114"/>
      <c r="H57" s="80"/>
      <c r="I57" s="80"/>
    </row>
    <row r="58" spans="1:9" ht="15.75">
      <c r="A58" s="114"/>
      <c r="B58" s="114"/>
      <c r="C58" s="114"/>
      <c r="D58" s="114"/>
      <c r="E58" s="114"/>
      <c r="F58" s="114"/>
      <c r="G58" s="114"/>
      <c r="H58" s="80"/>
      <c r="I58" s="80"/>
    </row>
    <row r="59" spans="3:9" ht="15.75">
      <c r="C59" s="80"/>
      <c r="D59" s="80"/>
      <c r="E59" s="80"/>
      <c r="F59" s="80"/>
      <c r="G59" s="80"/>
      <c r="H59" s="80"/>
      <c r="I59" s="80"/>
    </row>
    <row r="60" spans="3:9" ht="15.75">
      <c r="C60" s="80"/>
      <c r="D60" s="80"/>
      <c r="F60" s="80"/>
      <c r="G60" s="80"/>
      <c r="H60" s="80"/>
      <c r="I60" s="80"/>
    </row>
    <row r="62" ht="15.75">
      <c r="E62" s="101"/>
    </row>
  </sheetData>
  <mergeCells count="7">
    <mergeCell ref="A57:G58"/>
    <mergeCell ref="A1:G1"/>
    <mergeCell ref="A3:G3"/>
    <mergeCell ref="A4:G4"/>
    <mergeCell ref="A5:G5"/>
    <mergeCell ref="G7:G8"/>
    <mergeCell ref="E7:E8"/>
  </mergeCells>
  <printOptions gridLines="1"/>
  <pageMargins left="1" right="0.75" top="1" bottom="1" header="0.5" footer="0.5"/>
  <pageSetup fitToHeight="1" fitToWidth="1" horizontalDpi="180" verticalDpi="180" orientation="portrait" paperSize="9" scale="75" r:id="rId1"/>
  <headerFooter alignWithMargins="0">
    <oddFooter>&amp;R&amp;"Times New Roman,Italic"Astino-4-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Astino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ASTINO BERHAD</dc:title>
  <dc:subject/>
  <dc:creator> Enet Corporate</dc:creator>
  <cp:keywords/>
  <dc:description/>
  <cp:lastModifiedBy>enet</cp:lastModifiedBy>
  <cp:lastPrinted>2008-03-31T08:13:52Z</cp:lastPrinted>
  <dcterms:created xsi:type="dcterms:W3CDTF">2007-12-01T05:20:47Z</dcterms:created>
  <dcterms:modified xsi:type="dcterms:W3CDTF">2008-03-31T08:14:52Z</dcterms:modified>
  <cp:category/>
  <cp:version/>
  <cp:contentType/>
  <cp:contentStatus/>
</cp:coreProperties>
</file>